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firstSheet="2" activeTab="2"/>
  </bookViews>
  <sheets>
    <sheet name="K_PGS_01 (3)" sheetId="1" state="hidden" r:id="rId1"/>
    <sheet name="K_PGS_03" sheetId="2" state="hidden" r:id="rId2"/>
    <sheet name="RUP" sheetId="3" r:id="rId3"/>
    <sheet name="RUPpgs03_з триместрами" sheetId="4" state="hidden" r:id="rId4"/>
  </sheets>
  <definedNames>
    <definedName name="_xlnm.Print_Titles" localSheetId="2">'RUP'!$3:$9</definedName>
    <definedName name="_xlnm.Print_Area" localSheetId="0">'K_PGS_01 (3)'!$A$1:$BJ$27</definedName>
    <definedName name="_xlnm.Print_Area" localSheetId="1">'K_PGS_03'!$A$1:$BJ$27</definedName>
    <definedName name="_xlnm.Print_Area" localSheetId="2">'RUP'!$A$2:$BT$40</definedName>
  </definedNames>
  <calcPr fullCalcOnLoad="1" refMode="R1C1"/>
</workbook>
</file>

<file path=xl/sharedStrings.xml><?xml version="1.0" encoding="utf-8"?>
<sst xmlns="http://schemas.openxmlformats.org/spreadsheetml/2006/main" count="608" uniqueCount="337">
  <si>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</si>
  <si>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</si>
  <si>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</si>
  <si>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</si>
  <si>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</si>
  <si>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</si>
  <si>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</si>
  <si>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</si>
  <si>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</si>
  <si>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</si>
  <si>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</si>
  <si>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</si>
  <si>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</si>
  <si>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</si>
  <si>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</si>
  <si>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</si>
  <si>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</si>
  <si>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</si>
  <si>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</si>
  <si>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</si>
  <si>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</si>
  <si>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</si>
  <si>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</si>
  <si>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</si>
  <si>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</si>
  <si>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</si>
  <si>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</si>
  <si>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</si>
  <si>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</si>
  <si>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</si>
  <si>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</si>
  <si>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</si>
  <si>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</si>
  <si>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</si>
  <si>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</si>
  <si>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</si>
  <si>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</si>
  <si>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</si>
  <si>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</si>
  <si>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</si>
  <si>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</si>
  <si>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</si>
  <si>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</si>
  <si>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</si>
  <si>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</si>
  <si>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</si>
  <si>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</si>
  <si>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</si>
  <si>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</si>
  <si>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</si>
  <si>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</si>
  <si>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</si>
  <si>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</si>
  <si>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</si>
  <si>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</si>
  <si>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</si>
  <si>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</si>
  <si>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</si>
  <si>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</si>
  <si>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</si>
  <si>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</si>
  <si>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</si>
  <si>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</si>
  <si>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</si>
  <si>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</si>
  <si>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</si>
  <si>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</si>
  <si>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</si>
  <si>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</si>
  <si>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</si>
  <si>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</si>
  <si>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</si>
  <si>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</si>
  <si>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</si>
  <si>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</si>
  <si>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</si>
  <si>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</si>
  <si>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</si>
  <si>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</si>
  <si>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</si>
  <si>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</si>
  <si>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</si>
  <si>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</si>
  <si>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</si>
  <si>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</si>
  <si>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</si>
  <si>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</si>
  <si>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</si>
  <si>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</si>
  <si>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</si>
  <si>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</si>
  <si>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</si>
  <si>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</si>
  <si>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</si>
  <si>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</si>
  <si>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</si>
  <si>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</si>
  <si>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</si>
  <si>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</si>
  <si>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</si>
  <si>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</si>
  <si>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</si>
  <si>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</si>
  <si>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</si>
  <si>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</si>
  <si>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</si>
  <si>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</si>
  <si>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</si>
  <si>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</si>
  <si>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</si>
  <si>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</si>
  <si>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</si>
  <si>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</si>
  <si>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</si>
  <si>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</si>
  <si>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</si>
  <si>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</si>
  <si>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</si>
  <si>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</si>
  <si>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</si>
  <si>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</si>
  <si>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</si>
  <si>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</si>
  <si>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</si>
  <si>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</si>
  <si>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</si>
  <si>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</si>
  <si>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</si>
  <si>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</si>
  <si>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</si>
  <si>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</si>
  <si>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</si>
  <si>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</si>
  <si>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</si>
  <si>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</si>
  <si>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</si>
  <si>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</si>
  <si>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</si>
  <si>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</si>
  <si>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</si>
  <si>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</si>
  <si>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</si>
  <si>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</si>
  <si>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</si>
  <si>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</si>
  <si>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</si>
  <si>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</si>
  <si>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</si>
  <si>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</si>
  <si>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</si>
  <si>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</si>
  <si>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</si>
  <si>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</si>
  <si>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</si>
  <si>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</si>
  <si>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</si>
  <si>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</si>
  <si>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</si>
  <si>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</si>
  <si>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</si>
  <si>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</si>
  <si>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</si>
  <si>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</si>
  <si>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</si>
  <si>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</si>
  <si>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</si>
  <si>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</si>
  <si>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</si>
  <si>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</si>
  <si>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</si>
  <si>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</si>
  <si>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</si>
  <si>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</si>
  <si>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</si>
  <si>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</si>
  <si>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</si>
  <si>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</si>
  <si>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</si>
  <si>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</si>
  <si>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</si>
  <si>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</si>
  <si>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</si>
  <si>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</si>
  <si>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</si>
  <si>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</si>
  <si>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</si>
  <si>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</si>
  <si>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</si>
  <si>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</si>
  <si>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</si>
  <si>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</si>
  <si>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</si>
  <si>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</si>
  <si>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</si>
  <si>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</si>
  <si>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</si>
  <si>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</si>
  <si>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</si>
  <si>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</si>
  <si>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</si>
  <si>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</si>
  <si>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</si>
  <si>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</si>
  <si>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</si>
  <si>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</si>
  <si>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</si>
  <si>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</si>
  <si>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</si>
  <si>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</si>
  <si>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</si>
  <si>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</si>
  <si>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</si>
  <si>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</si>
  <si>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</si>
  <si>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</si>
  <si>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</si>
  <si>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</si>
  <si>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</si>
  <si>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</si>
  <si>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</si>
  <si>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</si>
  <si>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</si>
  <si>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</si>
  <si>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</si>
  <si>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</si>
  <si>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</si>
  <si>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</si>
  <si>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</si>
  <si>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</si>
  <si>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</si>
  <si>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</si>
  <si>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</si>
  <si>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</si>
  <si>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</si>
  <si>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</si>
  <si>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</si>
  <si>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</si>
  <si>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</si>
  <si>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</si>
  <si>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</si>
  <si>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</si>
  <si>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</si>
  <si>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</si>
  <si>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</si>
  <si>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</si>
  <si>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</si>
  <si>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</si>
  <si>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</si>
  <si>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</si>
  <si>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</si>
  <si>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</si>
  <si>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</si>
  <si>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</si>
  <si>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</si>
  <si>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</si>
  <si>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</si>
  <si>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</si>
  <si>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</si>
  <si>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</si>
  <si>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</si>
  <si>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Розподіл за семестрами</t>
  </si>
  <si>
    <t>Кількість екзаменів</t>
  </si>
  <si>
    <t>НАЗВА НАВЧАЛЬНОЇ ДИСЦИПЛІНИ</t>
  </si>
  <si>
    <t>Кількість годин</t>
  </si>
  <si>
    <t>у тому числі:</t>
  </si>
  <si>
    <t>лекції</t>
  </si>
  <si>
    <t>лабораторні</t>
  </si>
  <si>
    <t>I курс</t>
  </si>
  <si>
    <t>II курс</t>
  </si>
  <si>
    <t>III курс</t>
  </si>
  <si>
    <t>IV курс</t>
  </si>
  <si>
    <t>Кількість годин на тиждень</t>
  </si>
  <si>
    <t>Розподіл годин на тиждень за курсами і семестрами</t>
  </si>
  <si>
    <t>Кількість кредитів ЄКТС</t>
  </si>
  <si>
    <t>загальний обсяг</t>
  </si>
  <si>
    <t>всього</t>
  </si>
  <si>
    <t>аудиторних</t>
  </si>
  <si>
    <t>семестри</t>
  </si>
  <si>
    <t>Усього за вибірковою частиною</t>
  </si>
  <si>
    <t>практичні, семінарські</t>
  </si>
  <si>
    <t>кількість тижнів у семестрі</t>
  </si>
  <si>
    <t>екзамени, семестр</t>
  </si>
  <si>
    <t>заліки, семестр</t>
  </si>
  <si>
    <t>Самостійна робота</t>
  </si>
  <si>
    <t>1</t>
  </si>
  <si>
    <t>Шифр за ОНП</t>
  </si>
  <si>
    <t>Усього за обов'язковою частиною</t>
  </si>
  <si>
    <t>V. ПЛАН НАВЧАЛЬНОГО ПРОЦЕСУ</t>
  </si>
  <si>
    <t>Разом за освітньою складовою</t>
  </si>
  <si>
    <t>Методика наукового аналізу та розробки дисертаційного проекту</t>
  </si>
  <si>
    <t>Філософія сучасного світу</t>
  </si>
  <si>
    <t>Іноземна мова у науковому спілкуванні</t>
  </si>
  <si>
    <t>Вища освіта та європейський освітній простір</t>
  </si>
  <si>
    <t>Аксіологія</t>
  </si>
  <si>
    <t>Філософія науки і освіти</t>
  </si>
  <si>
    <t>Філософська антропологія</t>
  </si>
  <si>
    <t>Філософія релігії та культури</t>
  </si>
  <si>
    <t>Комунікативно-практична філософія</t>
  </si>
  <si>
    <t>Філософія науки та методологія інновацій</t>
  </si>
  <si>
    <t>1. ОБОВ'ЯЗКОВІ  КОМПОНЕНТИ  ОСВІТНЬОЇ ПРОГРАМИ</t>
  </si>
  <si>
    <t>ОК-01</t>
  </si>
  <si>
    <t>ОК-02</t>
  </si>
  <si>
    <t>ОК-03</t>
  </si>
  <si>
    <t>ОК-04</t>
  </si>
  <si>
    <t>ОК-05</t>
  </si>
  <si>
    <t>ОК-06</t>
  </si>
  <si>
    <t>ОК-07</t>
  </si>
  <si>
    <t>ОК-08</t>
  </si>
  <si>
    <t>2. ВИБІРКОВІ  КОМПОНЕНТИ  ОСВІТНЬОЇ ПРОГРАМИ</t>
  </si>
  <si>
    <t>ВК-01</t>
  </si>
  <si>
    <t>ВК-02</t>
  </si>
  <si>
    <t>ВК-03</t>
  </si>
  <si>
    <t>ВК-05</t>
  </si>
  <si>
    <t>Виробнича (педагогічна) практика</t>
  </si>
  <si>
    <t>Академічне письмо англійською мовою для аспірантів</t>
  </si>
  <si>
    <t>Сучасні інформаційно-комунікаційні технології в науковій, науково-педагогічній та професійній діяльності (за фаховим спрямуванням)</t>
  </si>
  <si>
    <t>Завідувач відділу аспірантури та докторантури</t>
  </si>
  <si>
    <t>Психологія розвитку особистості в культурно-освітньому просторі</t>
  </si>
  <si>
    <t>Освітні компоненти інших освітніх програм та освітні компоненти для реалізації широких освітніх потреб ( Каталог вибіркових освітніх компонентів на сайті університету)</t>
  </si>
  <si>
    <r>
      <rPr>
        <u val="single"/>
        <sz val="10"/>
        <rFont val="Arial Cyr"/>
        <family val="0"/>
      </rPr>
      <t xml:space="preserve">                              </t>
    </r>
    <r>
      <rPr>
        <sz val="10"/>
        <rFont val="Arial Cyr"/>
        <family val="0"/>
      </rPr>
      <t xml:space="preserve">               </t>
    </r>
    <r>
      <rPr>
        <u val="single"/>
        <sz val="10"/>
        <rFont val="Arial Cyr"/>
        <family val="0"/>
      </rPr>
      <t xml:space="preserve">Олена Долинна  </t>
    </r>
    <r>
      <rPr>
        <sz val="10"/>
        <rFont val="Arial Cyr"/>
        <family val="0"/>
      </rPr>
      <t xml:space="preserve">                     </t>
    </r>
  </si>
  <si>
    <t>ОК-09</t>
  </si>
  <si>
    <t xml:space="preserve">Інноваційні педагогічні технології у вищій освіті </t>
  </si>
  <si>
    <t>Філософські проблеми гуманітарних наук</t>
  </si>
  <si>
    <t>Українська філософія у контексті світової культури</t>
  </si>
  <si>
    <t>Онтологія та гносеологія</t>
  </si>
  <si>
    <t>Філософія природознавства</t>
  </si>
  <si>
    <t>ВК-04</t>
  </si>
  <si>
    <t>ВК-06</t>
  </si>
  <si>
    <t>ВК-07</t>
  </si>
  <si>
    <t>ВК-08</t>
  </si>
  <si>
    <t>ВК-09</t>
  </si>
  <si>
    <t>ВК-10</t>
  </si>
  <si>
    <r>
      <rPr>
        <u val="single"/>
        <sz val="10"/>
        <rFont val="Arial Cyr"/>
        <family val="0"/>
      </rPr>
      <t xml:space="preserve">________ Людмила Афанасьєва                                  </t>
    </r>
    <r>
      <rPr>
        <sz val="10"/>
        <rFont val="Arial Cyr"/>
        <family val="0"/>
      </rPr>
      <t xml:space="preserve">            </t>
    </r>
    <r>
      <rPr>
        <u val="single"/>
        <sz val="10"/>
        <rFont val="Arial Cyr"/>
        <family val="0"/>
      </rPr>
      <t xml:space="preserve">    </t>
    </r>
    <r>
      <rPr>
        <sz val="10"/>
        <rFont val="Arial Cyr"/>
        <family val="0"/>
      </rPr>
      <t xml:space="preserve">                              </t>
    </r>
  </si>
  <si>
    <r>
      <rPr>
        <u val="single"/>
        <sz val="10"/>
        <rFont val="Arial Cyr"/>
        <family val="0"/>
      </rPr>
      <t xml:space="preserve">Людмила Глинська                              </t>
    </r>
    <r>
      <rPr>
        <sz val="10"/>
        <rFont val="Arial Cyr"/>
        <family val="0"/>
      </rPr>
      <t xml:space="preserve">     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                      </t>
    </r>
  </si>
  <si>
    <t>(здобувач обирає  16 кредитів, у тому числі інших ОНП та рівнів)</t>
  </si>
  <si>
    <t xml:space="preserve">Завідувач кафедри соціології та філософії </t>
  </si>
  <si>
    <t xml:space="preserve">Гарант освітньо-наукової програми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</si>
</sst>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\ &quot;đ.&quot;;[Red]\-#,##0\ &quot;đ.&quot;"/>
    <numFmt numFmtId="183" formatCode="#,##0.00\ &quot;đ.&quot;;[Red]\-#,##0.00\ &quot;đ.&quot;"/>
    <numFmt numFmtId="184" formatCode="0.0"/>
    <numFmt numFmtId="185" formatCode="\1\.0"/>
    <numFmt numFmtId="186" formatCode="\1\.00"/>
    <numFmt numFmtId="187" formatCode="\2\.0"/>
    <numFmt numFmtId="188" formatCode="\3\.0"/>
    <numFmt numFmtId="189" formatCode="\3\.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0"/>
      <color indexed="8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8"/>
      <color indexed="56"/>
      <name val="Arial Cyr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9" fontId="0" fillId="0" borderId="0" applyFont="0" applyFill="0" applyBorder="0" applyAlignment="0" applyProtection="0"/>
    <xf numFmtId="0" fontId="51" fillId="21" borderId="0" applyNumberFormat="0" applyBorder="0" applyAlignment="0" applyProtection="0"/>
    <xf numFmtId="0" fontId="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6" fillId="28" borderId="6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1" applyNumberFormat="0" applyAlignment="0" applyProtection="0"/>
    <xf numFmtId="0" fontId="21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1" borderId="0" applyNumberFormat="0" applyBorder="0" applyAlignment="0" applyProtection="0"/>
    <xf numFmtId="0" fontId="0" fillId="32" borderId="8" applyNumberFormat="0" applyFont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87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189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5" fontId="0" fillId="0" borderId="22" xfId="0" applyNumberFormat="1" applyBorder="1" applyAlignment="1">
      <alignment horizontal="center"/>
    </xf>
    <xf numFmtId="186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85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89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84" fontId="17" fillId="0" borderId="13" xfId="0" applyNumberFormat="1" applyFont="1" applyBorder="1" applyAlignment="1">
      <alignment horizontal="center"/>
    </xf>
    <xf numFmtId="184" fontId="17" fillId="0" borderId="53" xfId="0" applyNumberFormat="1" applyFont="1" applyBorder="1" applyAlignment="1">
      <alignment/>
    </xf>
    <xf numFmtId="184" fontId="17" fillId="0" borderId="10" xfId="0" applyNumberFormat="1" applyFont="1" applyBorder="1" applyAlignment="1">
      <alignment/>
    </xf>
    <xf numFmtId="184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2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" fontId="22" fillId="0" borderId="57" xfId="0" applyNumberFormat="1" applyFont="1" applyBorder="1" applyAlignment="1" applyProtection="1">
      <alignment horizontal="center" vertical="center"/>
      <protection hidden="1"/>
    </xf>
    <xf numFmtId="0" fontId="0" fillId="0" borderId="57" xfId="0" applyBorder="1" applyAlignment="1">
      <alignment/>
    </xf>
    <xf numFmtId="1" fontId="17" fillId="0" borderId="0" xfId="0" applyNumberFormat="1" applyFont="1" applyBorder="1" applyAlignment="1">
      <alignment/>
    </xf>
    <xf numFmtId="184" fontId="2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43" xfId="0" applyNumberFormat="1" applyBorder="1" applyAlignment="1">
      <alignment/>
    </xf>
    <xf numFmtId="0" fontId="0" fillId="0" borderId="0" xfId="0" applyBorder="1" applyAlignment="1">
      <alignment horizontal="center"/>
    </xf>
    <xf numFmtId="1" fontId="26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1" fontId="0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1" fontId="15" fillId="33" borderId="10" xfId="0" applyNumberFormat="1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 applyProtection="1">
      <alignment horizontal="center" vertical="center"/>
      <protection locked="0"/>
    </xf>
    <xf numFmtId="0" fontId="25" fillId="33" borderId="10" xfId="0" applyNumberFormat="1" applyFont="1" applyFill="1" applyBorder="1" applyAlignment="1" applyProtection="1">
      <alignment horizontal="center" vertical="center"/>
      <protection locked="0"/>
    </xf>
    <xf numFmtId="0" fontId="29" fillId="33" borderId="10" xfId="0" applyNumberFormat="1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0" xfId="0" applyNumberFormat="1" applyFont="1" applyFill="1" applyBorder="1" applyAlignment="1">
      <alignment horizontal="center" vertical="center"/>
    </xf>
    <xf numFmtId="0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0" applyNumberFormat="1" applyFont="1" applyFill="1" applyBorder="1" applyAlignment="1" applyProtection="1">
      <alignment horizontal="center" vertical="center"/>
      <protection locked="0"/>
    </xf>
    <xf numFmtId="0" fontId="28" fillId="33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 vertical="center"/>
    </xf>
    <xf numFmtId="0" fontId="29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>
      <alignment/>
    </xf>
    <xf numFmtId="0" fontId="25" fillId="33" borderId="10" xfId="0" applyFont="1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Continuous"/>
    </xf>
    <xf numFmtId="0" fontId="15" fillId="33" borderId="10" xfId="0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 applyProtection="1">
      <alignment horizontal="center" vertical="center"/>
      <protection hidden="1"/>
    </xf>
    <xf numFmtId="0" fontId="25" fillId="33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/>
    </xf>
    <xf numFmtId="187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25" fillId="33" borderId="10" xfId="0" applyNumberFormat="1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7" fontId="1" fillId="33" borderId="10" xfId="0" applyNumberFormat="1" applyFont="1" applyFill="1" applyBorder="1" applyAlignment="1">
      <alignment horizontal="center"/>
    </xf>
    <xf numFmtId="184" fontId="1" fillId="33" borderId="10" xfId="0" applyNumberFormat="1" applyFont="1" applyFill="1" applyBorder="1" applyAlignment="1">
      <alignment horizontal="center"/>
    </xf>
    <xf numFmtId="184" fontId="1" fillId="33" borderId="10" xfId="0" applyNumberFormat="1" applyFont="1" applyFill="1" applyBorder="1" applyAlignment="1">
      <alignment/>
    </xf>
    <xf numFmtId="18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Continuous"/>
    </xf>
    <xf numFmtId="0" fontId="1" fillId="33" borderId="10" xfId="0" applyNumberFormat="1" applyFont="1" applyFill="1" applyBorder="1" applyAlignment="1">
      <alignment horizontal="center" vertical="center"/>
    </xf>
    <xf numFmtId="1" fontId="30" fillId="0" borderId="0" xfId="0" applyNumberFormat="1" applyFont="1" applyBorder="1" applyAlignment="1" applyProtection="1">
      <alignment horizontal="center" vertical="center"/>
      <protection hidden="1"/>
    </xf>
    <xf numFmtId="1" fontId="18" fillId="0" borderId="0" xfId="0" applyNumberFormat="1" applyFont="1" applyBorder="1" applyAlignment="1" applyProtection="1">
      <alignment horizontal="center" vertical="center"/>
      <protection hidden="1"/>
    </xf>
    <xf numFmtId="184" fontId="0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4" fillId="0" borderId="58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1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/>
    </xf>
    <xf numFmtId="0" fontId="0" fillId="33" borderId="43" xfId="0" applyFont="1" applyFill="1" applyBorder="1" applyAlignment="1">
      <alignment horizontal="right" vertical="center" wrapText="1"/>
    </xf>
    <xf numFmtId="0" fontId="0" fillId="33" borderId="59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1162050</xdr:colOff>
      <xdr:row>38</xdr:row>
      <xdr:rowOff>133350</xdr:rowOff>
    </xdr:from>
    <xdr:to>
      <xdr:col>1</xdr:col>
      <xdr:colOff>1552575</xdr:colOff>
      <xdr:row>39</xdr:row>
      <xdr:rowOff>447675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744325"/>
          <a:ext cx="400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38</xdr:row>
      <xdr:rowOff>76200</xdr:rowOff>
    </xdr:from>
    <xdr:to>
      <xdr:col>5</xdr:col>
      <xdr:colOff>476250</xdr:colOff>
      <xdr:row>39</xdr:row>
      <xdr:rowOff>457200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116871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39</xdr:row>
      <xdr:rowOff>28575</xdr:rowOff>
    </xdr:from>
    <xdr:to>
      <xdr:col>15</xdr:col>
      <xdr:colOff>0</xdr:colOff>
      <xdr:row>39</xdr:row>
      <xdr:rowOff>400050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7100" y="11887200"/>
          <a:ext cx="1266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625" style="0" customWidth="1"/>
    <col min="58" max="58" width="7.50390625" style="0" customWidth="1"/>
    <col min="59" max="59" width="6.3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283" t="s">
        <v>155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150"/>
      <c r="O1" s="150"/>
      <c r="P1" s="150"/>
      <c r="Q1" s="151"/>
      <c r="R1" s="283"/>
      <c r="S1" s="283"/>
      <c r="T1" s="283"/>
      <c r="U1" s="283"/>
      <c r="V1" s="283"/>
      <c r="W1" s="283"/>
      <c r="X1" s="283"/>
      <c r="Y1" s="283"/>
      <c r="Z1" s="283"/>
      <c r="AA1" s="149"/>
      <c r="AB1" s="149"/>
      <c r="AC1" s="283"/>
      <c r="AD1" s="283"/>
      <c r="AE1" s="283"/>
      <c r="AF1" s="283"/>
      <c r="AG1" s="283"/>
      <c r="AH1" s="283"/>
      <c r="AI1" s="283"/>
      <c r="AJ1" s="283"/>
      <c r="AK1" s="283"/>
      <c r="AL1" s="149"/>
      <c r="AM1" s="155"/>
      <c r="AN1" s="283"/>
      <c r="AO1" s="283"/>
      <c r="AP1" s="283"/>
      <c r="AQ1" s="283"/>
      <c r="AR1" s="283"/>
      <c r="AS1" s="283"/>
      <c r="AT1" s="283"/>
      <c r="AU1" s="283"/>
      <c r="AV1" s="283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148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156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134"/>
      <c r="AY2" s="276" t="s">
        <v>156</v>
      </c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88"/>
    </row>
    <row r="3" spans="1:63" ht="18">
      <c r="A3" s="288" t="s">
        <v>228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89"/>
      <c r="Q3" s="89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14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14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289" t="s">
        <v>158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89"/>
      <c r="Q4" s="89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147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154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87"/>
      <c r="AY4" s="87"/>
      <c r="AZ4" s="87"/>
      <c r="BA4" s="87"/>
      <c r="BB4" s="277" t="s">
        <v>225</v>
      </c>
      <c r="BC4" s="278"/>
      <c r="BD4" s="278"/>
      <c r="BE4" s="278"/>
      <c r="BF4" s="278"/>
      <c r="BG4" s="278"/>
      <c r="BH4" s="278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79" t="s">
        <v>227</v>
      </c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3.5">
      <c r="A14" s="287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281" t="s">
        <v>169</v>
      </c>
      <c r="L14" s="282"/>
      <c r="M14" s="282"/>
      <c r="N14" s="285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281" t="s">
        <v>174</v>
      </c>
      <c r="AG14" s="282"/>
      <c r="AH14" s="282"/>
      <c r="AI14" s="282"/>
      <c r="AJ14" s="285"/>
      <c r="AK14" s="281" t="s">
        <v>175</v>
      </c>
      <c r="AL14" s="282"/>
      <c r="AM14" s="282"/>
      <c r="AN14" s="163"/>
      <c r="AO14" s="160" t="s">
        <v>176</v>
      </c>
      <c r="AP14" s="96"/>
      <c r="AQ14" s="96"/>
      <c r="AR14" s="96"/>
      <c r="AS14" s="281" t="s">
        <v>177</v>
      </c>
      <c r="AT14" s="282"/>
      <c r="AU14" s="282"/>
      <c r="AV14" s="282"/>
      <c r="AW14" s="285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273" t="s">
        <v>185</v>
      </c>
      <c r="BI14" s="273" t="s">
        <v>186</v>
      </c>
      <c r="BJ14" s="273" t="s">
        <v>166</v>
      </c>
      <c r="BK14" s="88"/>
    </row>
    <row r="15" spans="1:63" ht="13.5">
      <c r="A15" s="274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274"/>
      <c r="BI15" s="274"/>
      <c r="BJ15" s="274"/>
      <c r="BK15" s="88"/>
    </row>
    <row r="16" spans="1:63" ht="13.5">
      <c r="A16" s="274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274"/>
      <c r="BI16" s="274"/>
      <c r="BJ16" s="274"/>
      <c r="BK16" s="88"/>
    </row>
    <row r="17" spans="1:63" ht="14.25" thickBot="1">
      <c r="A17" s="275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275"/>
      <c r="BI17" s="275"/>
      <c r="BJ17" s="275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14:A17"/>
    <mergeCell ref="B1:M1"/>
    <mergeCell ref="R1:Z1"/>
    <mergeCell ref="K14:N14"/>
    <mergeCell ref="A3:O3"/>
    <mergeCell ref="A4:O4"/>
    <mergeCell ref="R4:AA4"/>
    <mergeCell ref="R3:AA3"/>
    <mergeCell ref="R2:AA2"/>
    <mergeCell ref="AN1:AV1"/>
    <mergeCell ref="AN2:AW2"/>
    <mergeCell ref="AN3:AW3"/>
    <mergeCell ref="AF14:AJ14"/>
    <mergeCell ref="AC1:AK1"/>
    <mergeCell ref="AS14:AW14"/>
    <mergeCell ref="AC2:AL2"/>
    <mergeCell ref="BJ14:BJ17"/>
    <mergeCell ref="AY2:BJ2"/>
    <mergeCell ref="BB4:BH4"/>
    <mergeCell ref="BH14:BH17"/>
    <mergeCell ref="BI14:BI17"/>
    <mergeCell ref="T9:AZ9"/>
    <mergeCell ref="AC4:AL4"/>
    <mergeCell ref="AN4:AW4"/>
    <mergeCell ref="AC3:AL3"/>
    <mergeCell ref="AK14:AM1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7" width="5.875" style="0" customWidth="1"/>
    <col min="58" max="58" width="7.375" style="0" customWidth="1"/>
    <col min="59" max="59" width="5.8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283" t="s">
        <v>155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150"/>
      <c r="O1" s="150"/>
      <c r="P1" s="150"/>
      <c r="Q1" s="151"/>
      <c r="R1" s="283"/>
      <c r="S1" s="283"/>
      <c r="T1" s="283"/>
      <c r="U1" s="283"/>
      <c r="V1" s="283"/>
      <c r="W1" s="283"/>
      <c r="X1" s="283"/>
      <c r="Y1" s="283"/>
      <c r="Z1" s="283"/>
      <c r="AA1" s="149"/>
      <c r="AB1" s="149"/>
      <c r="AC1" s="283"/>
      <c r="AD1" s="283"/>
      <c r="AE1" s="283"/>
      <c r="AF1" s="283"/>
      <c r="AG1" s="283"/>
      <c r="AH1" s="283"/>
      <c r="AI1" s="283"/>
      <c r="AJ1" s="283"/>
      <c r="AK1" s="283"/>
      <c r="AL1" s="149"/>
      <c r="AM1" s="155"/>
      <c r="AN1" s="283"/>
      <c r="AO1" s="283"/>
      <c r="AP1" s="283"/>
      <c r="AQ1" s="283"/>
      <c r="AR1" s="283"/>
      <c r="AS1" s="283"/>
      <c r="AT1" s="283"/>
      <c r="AU1" s="283"/>
      <c r="AV1" s="283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148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156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134"/>
      <c r="AY2" s="276" t="s">
        <v>156</v>
      </c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88"/>
    </row>
    <row r="3" spans="1:63" ht="18">
      <c r="A3" s="288" t="s">
        <v>247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89"/>
      <c r="Q3" s="89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14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14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289" t="s">
        <v>158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89"/>
      <c r="Q4" s="89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147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154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87"/>
      <c r="AY4" s="87"/>
      <c r="AZ4" s="87"/>
      <c r="BA4" s="87"/>
      <c r="BB4" s="277" t="s">
        <v>225</v>
      </c>
      <c r="BC4" s="278"/>
      <c r="BD4" s="278"/>
      <c r="BE4" s="278"/>
      <c r="BF4" s="278"/>
      <c r="BG4" s="278"/>
      <c r="BH4" s="278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79" t="s">
        <v>227</v>
      </c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287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281" t="s">
        <v>175</v>
      </c>
      <c r="AK14" s="282"/>
      <c r="AL14" s="282"/>
      <c r="AM14" s="282"/>
      <c r="AN14" s="285"/>
      <c r="AO14" s="96" t="s">
        <v>176</v>
      </c>
      <c r="AP14" s="96"/>
      <c r="AQ14" s="96"/>
      <c r="AR14" s="96"/>
      <c r="AS14" s="281" t="s">
        <v>177</v>
      </c>
      <c r="AT14" s="282"/>
      <c r="AU14" s="282"/>
      <c r="AV14" s="285"/>
      <c r="AW14" s="281" t="s">
        <v>178</v>
      </c>
      <c r="AX14" s="282"/>
      <c r="AY14" s="282"/>
      <c r="AZ14" s="282"/>
      <c r="BA14" s="285"/>
      <c r="BB14" s="96" t="s">
        <v>179</v>
      </c>
      <c r="BC14" s="273" t="s">
        <v>241</v>
      </c>
      <c r="BD14" s="273" t="s">
        <v>243</v>
      </c>
      <c r="BE14" s="273" t="s">
        <v>242</v>
      </c>
      <c r="BF14" s="293" t="s">
        <v>244</v>
      </c>
      <c r="BG14" s="273" t="s">
        <v>245</v>
      </c>
      <c r="BH14" s="273" t="s">
        <v>185</v>
      </c>
      <c r="BI14" s="273" t="s">
        <v>186</v>
      </c>
      <c r="BJ14" s="273" t="s">
        <v>166</v>
      </c>
      <c r="BK14" s="88"/>
    </row>
    <row r="15" spans="1:63" ht="13.5">
      <c r="A15" s="274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291"/>
      <c r="BD15" s="291"/>
      <c r="BE15" s="291"/>
      <c r="BF15" s="294"/>
      <c r="BG15" s="291"/>
      <c r="BH15" s="274"/>
      <c r="BI15" s="274"/>
      <c r="BJ15" s="274"/>
      <c r="BK15" s="88"/>
    </row>
    <row r="16" spans="1:63" ht="13.5">
      <c r="A16" s="274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291"/>
      <c r="BD16" s="291"/>
      <c r="BE16" s="291"/>
      <c r="BF16" s="294"/>
      <c r="BG16" s="291"/>
      <c r="BH16" s="274"/>
      <c r="BI16" s="274"/>
      <c r="BJ16" s="274"/>
      <c r="BK16" s="88"/>
    </row>
    <row r="17" spans="1:63" ht="15" customHeight="1" thickBot="1">
      <c r="A17" s="275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292"/>
      <c r="BD17" s="292"/>
      <c r="BE17" s="292"/>
      <c r="BF17" s="295"/>
      <c r="BG17" s="292"/>
      <c r="BH17" s="275"/>
      <c r="BI17" s="275"/>
      <c r="BJ17" s="275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V632"/>
  <sheetViews>
    <sheetView showGridLines="0" showZeros="0" tabSelected="1" view="pageBreakPreview" zoomScaleSheetLayoutView="100" workbookViewId="0" topLeftCell="A1">
      <selection activeCell="B46" sqref="B46:T46"/>
    </sheetView>
  </sheetViews>
  <sheetFormatPr defaultColWidth="9.00390625" defaultRowHeight="12.75"/>
  <cols>
    <col min="1" max="1" width="8.00390625" style="0" customWidth="1"/>
    <col min="2" max="2" width="40.625" style="0" customWidth="1"/>
    <col min="3" max="3" width="4.875" style="0" customWidth="1"/>
    <col min="4" max="4" width="6.125" style="0" customWidth="1"/>
    <col min="5" max="5" width="4.50390625" style="0" customWidth="1"/>
    <col min="6" max="6" width="7.625" style="0" customWidth="1"/>
    <col min="7" max="8" width="5.125" style="0" customWidth="1"/>
    <col min="9" max="9" width="4.50390625" style="0" customWidth="1"/>
    <col min="10" max="10" width="5.50390625" style="0" customWidth="1"/>
    <col min="11" max="11" width="6.00390625" style="0" customWidth="1"/>
    <col min="12" max="12" width="4.375" style="0" hidden="1" customWidth="1"/>
    <col min="13" max="13" width="4.125" style="0" customWidth="1"/>
    <col min="14" max="14" width="4.625" style="0" customWidth="1"/>
    <col min="15" max="15" width="5.375" style="0" customWidth="1"/>
    <col min="16" max="16" width="4.125" style="0" customWidth="1"/>
    <col min="17" max="18" width="4.375" style="0" customWidth="1"/>
    <col min="19" max="19" width="4.50390625" style="0" customWidth="1"/>
    <col min="20" max="20" width="4.00390625" style="0" hidden="1" customWidth="1"/>
    <col min="21" max="21" width="3.625" style="0" hidden="1" customWidth="1"/>
    <col min="22" max="22" width="9.125" style="0" hidden="1" customWidth="1"/>
    <col min="23" max="30" width="2.125" style="0" hidden="1" customWidth="1"/>
    <col min="31" max="31" width="2.625" style="0" hidden="1" customWidth="1"/>
    <col min="32" max="32" width="0.875" style="0" hidden="1" customWidth="1"/>
    <col min="33" max="40" width="3.125" style="0" hidden="1" customWidth="1"/>
    <col min="41" max="41" width="2.625" style="0" hidden="1" customWidth="1"/>
    <col min="42" max="42" width="0.875" style="0" hidden="1" customWidth="1"/>
    <col min="43" max="44" width="2.625" style="0" hidden="1" customWidth="1"/>
    <col min="45" max="46" width="3.50390625" style="0" hidden="1" customWidth="1"/>
    <col min="47" max="50" width="2.125" style="0" hidden="1" customWidth="1"/>
    <col min="51" max="51" width="2.625" style="0" hidden="1" customWidth="1"/>
    <col min="52" max="52" width="0.875" style="0" hidden="1" customWidth="1"/>
    <col min="53" max="53" width="2.00390625" style="0" hidden="1" customWidth="1"/>
    <col min="54" max="54" width="3.50390625" style="0" hidden="1" customWidth="1"/>
    <col min="55" max="60" width="2.125" style="0" hidden="1" customWidth="1"/>
    <col min="61" max="61" width="2.625" style="0" hidden="1" customWidth="1"/>
    <col min="62" max="62" width="0.875" style="0" hidden="1" customWidth="1"/>
    <col min="63" max="63" width="2.125" style="0" hidden="1" customWidth="1"/>
    <col min="64" max="65" width="3.125" style="0" hidden="1" customWidth="1"/>
    <col min="66" max="70" width="2.125" style="0" hidden="1" customWidth="1"/>
    <col min="71" max="71" width="3.125" style="0" hidden="1" customWidth="1"/>
    <col min="72" max="72" width="4.875" style="1" customWidth="1"/>
  </cols>
  <sheetData>
    <row r="1" spans="6:72" ht="12.75">
      <c r="F1" s="177"/>
      <c r="G1" s="177"/>
      <c r="BT1"/>
    </row>
    <row r="2" spans="1:72" ht="18.75" customHeight="1">
      <c r="A2" s="241"/>
      <c r="B2" s="242" t="s">
        <v>287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</row>
    <row r="3" spans="1:72" ht="27" customHeight="1">
      <c r="A3" s="299" t="s">
        <v>285</v>
      </c>
      <c r="B3" s="297" t="s">
        <v>262</v>
      </c>
      <c r="C3" s="297" t="s">
        <v>260</v>
      </c>
      <c r="D3" s="297"/>
      <c r="E3" s="308" t="s">
        <v>273</v>
      </c>
      <c r="F3" s="300" t="s">
        <v>263</v>
      </c>
      <c r="G3" s="301"/>
      <c r="H3" s="301"/>
      <c r="I3" s="301"/>
      <c r="J3" s="301"/>
      <c r="K3" s="301"/>
      <c r="L3" s="197"/>
      <c r="M3" s="297" t="s">
        <v>272</v>
      </c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</row>
    <row r="4" spans="1:72" ht="27" customHeight="1">
      <c r="A4" s="299"/>
      <c r="B4" s="297"/>
      <c r="C4" s="299" t="s">
        <v>281</v>
      </c>
      <c r="D4" s="299" t="s">
        <v>282</v>
      </c>
      <c r="E4" s="308"/>
      <c r="F4" s="308" t="s">
        <v>274</v>
      </c>
      <c r="G4" s="300" t="s">
        <v>276</v>
      </c>
      <c r="H4" s="300"/>
      <c r="I4" s="300"/>
      <c r="J4" s="300"/>
      <c r="K4" s="315" t="s">
        <v>283</v>
      </c>
      <c r="L4" s="299"/>
      <c r="M4" s="298" t="s">
        <v>267</v>
      </c>
      <c r="N4" s="298"/>
      <c r="O4" s="298" t="s">
        <v>268</v>
      </c>
      <c r="P4" s="298"/>
      <c r="Q4" s="298" t="s">
        <v>269</v>
      </c>
      <c r="R4" s="298"/>
      <c r="S4" s="298" t="s">
        <v>270</v>
      </c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</row>
    <row r="5" spans="1:72" ht="20.25" customHeight="1">
      <c r="A5" s="299"/>
      <c r="B5" s="297"/>
      <c r="C5" s="299"/>
      <c r="D5" s="299"/>
      <c r="E5" s="308"/>
      <c r="F5" s="308"/>
      <c r="G5" s="304" t="s">
        <v>275</v>
      </c>
      <c r="H5" s="300" t="s">
        <v>264</v>
      </c>
      <c r="I5" s="300"/>
      <c r="J5" s="300"/>
      <c r="K5" s="301"/>
      <c r="L5" s="299"/>
      <c r="M5" s="298" t="s">
        <v>277</v>
      </c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</row>
    <row r="6" spans="1:73" ht="30.75" customHeight="1">
      <c r="A6" s="299"/>
      <c r="B6" s="297"/>
      <c r="C6" s="299"/>
      <c r="D6" s="299"/>
      <c r="E6" s="308"/>
      <c r="F6" s="308"/>
      <c r="G6" s="304"/>
      <c r="H6" s="308" t="s">
        <v>265</v>
      </c>
      <c r="I6" s="308" t="s">
        <v>266</v>
      </c>
      <c r="J6" s="308" t="s">
        <v>279</v>
      </c>
      <c r="K6" s="301"/>
      <c r="L6" s="299"/>
      <c r="M6" s="197">
        <v>1</v>
      </c>
      <c r="N6" s="197">
        <f aca="true" t="shared" si="0" ref="N6:T6">M6+1</f>
        <v>2</v>
      </c>
      <c r="O6" s="197">
        <f t="shared" si="0"/>
        <v>3</v>
      </c>
      <c r="P6" s="197">
        <f t="shared" si="0"/>
        <v>4</v>
      </c>
      <c r="Q6" s="197">
        <f t="shared" si="0"/>
        <v>5</v>
      </c>
      <c r="R6" s="197">
        <f t="shared" si="0"/>
        <v>6</v>
      </c>
      <c r="S6" s="197">
        <f t="shared" si="0"/>
        <v>7</v>
      </c>
      <c r="T6" s="197">
        <f t="shared" si="0"/>
        <v>8</v>
      </c>
      <c r="U6" s="38"/>
      <c r="V6" s="38"/>
      <c r="W6" s="1"/>
      <c r="X6" s="38" t="s">
        <v>27</v>
      </c>
      <c r="Y6" s="38"/>
      <c r="Z6" s="38"/>
      <c r="AA6" s="38"/>
      <c r="AB6" s="38"/>
      <c r="AC6" s="38"/>
      <c r="AD6" s="38"/>
      <c r="AE6" s="38"/>
      <c r="AF6" s="38"/>
      <c r="AG6" s="1"/>
      <c r="AH6" s="38" t="s">
        <v>28</v>
      </c>
      <c r="AI6" s="38"/>
      <c r="AJ6" s="38"/>
      <c r="AK6" s="38"/>
      <c r="AL6" s="38"/>
      <c r="AM6" s="38"/>
      <c r="AN6" s="38"/>
      <c r="AO6" s="38"/>
      <c r="AP6" s="38"/>
      <c r="AQ6" s="1"/>
      <c r="AR6" s="38" t="s">
        <v>29</v>
      </c>
      <c r="AS6" s="38"/>
      <c r="AT6" s="38"/>
      <c r="AU6" s="38"/>
      <c r="AV6" s="38"/>
      <c r="AW6" s="38"/>
      <c r="AX6" s="38"/>
      <c r="AY6" s="38"/>
      <c r="AZ6" s="38"/>
      <c r="BA6" s="1"/>
      <c r="BB6" s="38" t="s">
        <v>30</v>
      </c>
      <c r="BC6" s="38"/>
      <c r="BD6" s="38"/>
      <c r="BE6" s="38"/>
      <c r="BF6" s="38"/>
      <c r="BG6" s="38"/>
      <c r="BH6" s="38"/>
      <c r="BI6" s="38"/>
      <c r="BJ6" s="38"/>
      <c r="BK6" s="1"/>
      <c r="BL6" s="38" t="s">
        <v>31</v>
      </c>
      <c r="BM6" s="38"/>
      <c r="BN6" s="38"/>
      <c r="BO6" s="38"/>
      <c r="BP6" s="38"/>
      <c r="BQ6" s="38"/>
      <c r="BR6" s="38"/>
      <c r="BS6" s="38"/>
      <c r="BT6" s="197">
        <v>8</v>
      </c>
      <c r="BU6" s="73"/>
    </row>
    <row r="7" spans="1:73" ht="23.25" customHeight="1">
      <c r="A7" s="299"/>
      <c r="B7" s="297"/>
      <c r="C7" s="299"/>
      <c r="D7" s="299"/>
      <c r="E7" s="308"/>
      <c r="F7" s="308"/>
      <c r="G7" s="304"/>
      <c r="H7" s="308"/>
      <c r="I7" s="308"/>
      <c r="J7" s="308"/>
      <c r="K7" s="301"/>
      <c r="L7" s="299"/>
      <c r="M7" s="298" t="s">
        <v>280</v>
      </c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73"/>
    </row>
    <row r="8" spans="1:73" ht="23.25" customHeight="1">
      <c r="A8" s="299"/>
      <c r="B8" s="297"/>
      <c r="C8" s="299"/>
      <c r="D8" s="299"/>
      <c r="E8" s="308"/>
      <c r="F8" s="308"/>
      <c r="G8" s="304"/>
      <c r="H8" s="308"/>
      <c r="I8" s="308"/>
      <c r="J8" s="308"/>
      <c r="K8" s="301"/>
      <c r="L8" s="299"/>
      <c r="M8" s="246">
        <v>2</v>
      </c>
      <c r="N8" s="246">
        <v>5</v>
      </c>
      <c r="O8" s="246">
        <v>2</v>
      </c>
      <c r="P8" s="246">
        <v>5</v>
      </c>
      <c r="Q8" s="247">
        <v>2</v>
      </c>
      <c r="R8" s="248">
        <v>2</v>
      </c>
      <c r="S8" s="246">
        <v>0</v>
      </c>
      <c r="T8" s="246"/>
      <c r="U8" s="244"/>
      <c r="V8" s="244"/>
      <c r="W8" s="244"/>
      <c r="X8" s="244" t="s">
        <v>32</v>
      </c>
      <c r="Y8" s="244"/>
      <c r="Z8" s="244"/>
      <c r="AA8" s="244"/>
      <c r="AB8" s="244"/>
      <c r="AC8" s="244"/>
      <c r="AD8" s="244"/>
      <c r="AE8" s="244"/>
      <c r="AF8" s="244"/>
      <c r="AG8" s="244"/>
      <c r="AH8" s="244" t="s">
        <v>32</v>
      </c>
      <c r="AI8" s="244"/>
      <c r="AJ8" s="244"/>
      <c r="AK8" s="244"/>
      <c r="AL8" s="244"/>
      <c r="AM8" s="244"/>
      <c r="AN8" s="244"/>
      <c r="AO8" s="244"/>
      <c r="AP8" s="244"/>
      <c r="AQ8" s="244"/>
      <c r="AR8" s="244" t="s">
        <v>32</v>
      </c>
      <c r="AS8" s="244"/>
      <c r="AT8" s="244"/>
      <c r="AU8" s="244"/>
      <c r="AV8" s="244"/>
      <c r="AW8" s="244"/>
      <c r="AX8" s="244"/>
      <c r="AY8" s="244"/>
      <c r="AZ8" s="244"/>
      <c r="BA8" s="244"/>
      <c r="BB8" s="244" t="s">
        <v>32</v>
      </c>
      <c r="BC8" s="244"/>
      <c r="BD8" s="244"/>
      <c r="BE8" s="244"/>
      <c r="BF8" s="244"/>
      <c r="BG8" s="244"/>
      <c r="BH8" s="244"/>
      <c r="BI8" s="244"/>
      <c r="BJ8" s="244"/>
      <c r="BK8" s="244"/>
      <c r="BL8" s="244" t="s">
        <v>32</v>
      </c>
      <c r="BM8" s="244"/>
      <c r="BN8" s="244"/>
      <c r="BO8" s="244"/>
      <c r="BP8" s="244"/>
      <c r="BQ8" s="244"/>
      <c r="BR8" s="244"/>
      <c r="BS8" s="244"/>
      <c r="BT8" s="246">
        <v>0</v>
      </c>
      <c r="BU8" s="73"/>
    </row>
    <row r="9" spans="1:73" ht="13.5" customHeight="1">
      <c r="A9" s="38">
        <v>1</v>
      </c>
      <c r="B9" s="38">
        <f>A9+1</f>
        <v>2</v>
      </c>
      <c r="C9" s="38">
        <f aca="true" t="shared" si="1" ref="C9:V9">B9+1</f>
        <v>3</v>
      </c>
      <c r="D9" s="38">
        <f t="shared" si="1"/>
        <v>4</v>
      </c>
      <c r="E9" s="38">
        <v>6</v>
      </c>
      <c r="F9" s="38">
        <v>7</v>
      </c>
      <c r="G9" s="38">
        <f t="shared" si="1"/>
        <v>8</v>
      </c>
      <c r="H9" s="38">
        <f t="shared" si="1"/>
        <v>9</v>
      </c>
      <c r="I9" s="38">
        <f t="shared" si="1"/>
        <v>10</v>
      </c>
      <c r="J9" s="38">
        <f t="shared" si="1"/>
        <v>11</v>
      </c>
      <c r="K9" s="38">
        <f>J9+1</f>
        <v>12</v>
      </c>
      <c r="L9" s="38">
        <f t="shared" si="1"/>
        <v>13</v>
      </c>
      <c r="M9" s="38">
        <v>13</v>
      </c>
      <c r="N9" s="38">
        <v>14</v>
      </c>
      <c r="O9" s="38">
        <f t="shared" si="1"/>
        <v>15</v>
      </c>
      <c r="P9" s="38">
        <f t="shared" si="1"/>
        <v>16</v>
      </c>
      <c r="Q9" s="38">
        <f t="shared" si="1"/>
        <v>17</v>
      </c>
      <c r="R9" s="38">
        <f t="shared" si="1"/>
        <v>18</v>
      </c>
      <c r="S9" s="38">
        <f t="shared" si="1"/>
        <v>19</v>
      </c>
      <c r="T9" s="38">
        <f>S9+1</f>
        <v>20</v>
      </c>
      <c r="U9" s="38">
        <f t="shared" si="1"/>
        <v>21</v>
      </c>
      <c r="V9" s="38">
        <f t="shared" si="1"/>
        <v>22</v>
      </c>
      <c r="W9" s="1"/>
      <c r="X9" s="1">
        <v>1</v>
      </c>
      <c r="Y9" s="1">
        <v>2</v>
      </c>
      <c r="Z9" s="1">
        <v>3</v>
      </c>
      <c r="AA9" s="1">
        <v>4</v>
      </c>
      <c r="AB9" s="1">
        <v>5</v>
      </c>
      <c r="AC9" s="1">
        <v>6</v>
      </c>
      <c r="AD9" s="1">
        <v>7</v>
      </c>
      <c r="AE9" s="1">
        <v>8</v>
      </c>
      <c r="AF9" s="1">
        <v>9</v>
      </c>
      <c r="AG9" s="1"/>
      <c r="AH9" s="1">
        <v>1</v>
      </c>
      <c r="AI9" s="1">
        <v>2</v>
      </c>
      <c r="AJ9" s="1">
        <v>3</v>
      </c>
      <c r="AK9" s="1">
        <v>4</v>
      </c>
      <c r="AL9" s="1">
        <v>5</v>
      </c>
      <c r="AM9" s="1">
        <v>6</v>
      </c>
      <c r="AN9" s="1">
        <v>7</v>
      </c>
      <c r="AO9" s="1">
        <v>8</v>
      </c>
      <c r="AP9" s="1">
        <v>9</v>
      </c>
      <c r="AQ9" s="1"/>
      <c r="AR9" s="1">
        <v>1</v>
      </c>
      <c r="AS9" s="1">
        <v>2</v>
      </c>
      <c r="AT9" s="1">
        <v>3</v>
      </c>
      <c r="AU9" s="1">
        <v>4</v>
      </c>
      <c r="AV9" s="1">
        <v>5</v>
      </c>
      <c r="AW9" s="1">
        <v>6</v>
      </c>
      <c r="AX9" s="1">
        <v>7</v>
      </c>
      <c r="AY9" s="1">
        <v>8</v>
      </c>
      <c r="AZ9" s="1">
        <v>9</v>
      </c>
      <c r="BA9" s="1"/>
      <c r="BB9" s="1">
        <v>1</v>
      </c>
      <c r="BC9" s="1">
        <v>2</v>
      </c>
      <c r="BD9" s="1">
        <v>3</v>
      </c>
      <c r="BE9" s="1">
        <v>4</v>
      </c>
      <c r="BF9" s="1">
        <v>5</v>
      </c>
      <c r="BG9" s="1">
        <v>6</v>
      </c>
      <c r="BH9" s="1">
        <v>7</v>
      </c>
      <c r="BI9" s="1">
        <v>8</v>
      </c>
      <c r="BJ9" s="1">
        <v>9</v>
      </c>
      <c r="BK9" s="1"/>
      <c r="BL9" s="1">
        <v>1</v>
      </c>
      <c r="BM9" s="1">
        <v>2</v>
      </c>
      <c r="BN9" s="1">
        <v>3</v>
      </c>
      <c r="BO9" s="1">
        <v>4</v>
      </c>
      <c r="BP9" s="1">
        <v>5</v>
      </c>
      <c r="BQ9" s="1">
        <v>6</v>
      </c>
      <c r="BR9" s="1">
        <v>7</v>
      </c>
      <c r="BS9" s="1">
        <v>8</v>
      </c>
      <c r="BT9" s="197">
        <v>20</v>
      </c>
      <c r="BU9" s="21"/>
    </row>
    <row r="10" spans="1:73" ht="17.25" customHeight="1">
      <c r="A10" s="249"/>
      <c r="B10" s="305" t="s">
        <v>299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200"/>
    </row>
    <row r="11" spans="1:152" s="216" customFormat="1" ht="21.75" customHeight="1">
      <c r="A11" s="272" t="s">
        <v>300</v>
      </c>
      <c r="B11" s="239" t="s">
        <v>290</v>
      </c>
      <c r="C11" s="232">
        <v>2</v>
      </c>
      <c r="D11" s="217"/>
      <c r="E11" s="217">
        <v>4</v>
      </c>
      <c r="F11" s="218">
        <f>E11*30</f>
        <v>120</v>
      </c>
      <c r="G11" s="218">
        <v>40</v>
      </c>
      <c r="H11" s="218">
        <v>20</v>
      </c>
      <c r="I11" s="219"/>
      <c r="J11" s="219">
        <v>20</v>
      </c>
      <c r="K11" s="219">
        <f aca="true" t="shared" si="2" ref="K11:K17">F11-G11</f>
        <v>80</v>
      </c>
      <c r="L11" s="219"/>
      <c r="M11" s="217">
        <v>5</v>
      </c>
      <c r="N11" s="217">
        <v>6</v>
      </c>
      <c r="O11" s="217"/>
      <c r="P11" s="217"/>
      <c r="Q11" s="217"/>
      <c r="R11" s="217"/>
      <c r="S11" s="217"/>
      <c r="T11" s="217"/>
      <c r="U11" s="250"/>
      <c r="V11" s="250"/>
      <c r="W11" s="250"/>
      <c r="X11" s="251" t="str">
        <f aca="true" t="shared" si="3" ref="X11:AF11">IF(ISERROR(SEARCH(X$9,$C11,1)),"-",IF(COUNTIF($C11,X$9)=1,1,IF(ISERROR(SEARCH(CONCATENATE(X$9,","),$C11,1)),IF(ISERROR(SEARCH(CONCATENATE(",",X$9),$C11,1)),"-",1),1)))</f>
        <v>-</v>
      </c>
      <c r="Y11" s="251">
        <f t="shared" si="3"/>
        <v>1</v>
      </c>
      <c r="Z11" s="251" t="str">
        <f t="shared" si="3"/>
        <v>-</v>
      </c>
      <c r="AA11" s="251" t="str">
        <f t="shared" si="3"/>
        <v>-</v>
      </c>
      <c r="AB11" s="251" t="str">
        <f t="shared" si="3"/>
        <v>-</v>
      </c>
      <c r="AC11" s="251" t="str">
        <f t="shared" si="3"/>
        <v>-</v>
      </c>
      <c r="AD11" s="251" t="str">
        <f t="shared" si="3"/>
        <v>-</v>
      </c>
      <c r="AE11" s="251" t="str">
        <f t="shared" si="3"/>
        <v>-</v>
      </c>
      <c r="AF11" s="251" t="str">
        <f t="shared" si="3"/>
        <v>-</v>
      </c>
      <c r="AG11" s="250"/>
      <c r="AH11" s="251" t="str">
        <f aca="true" t="shared" si="4" ref="AH11:AP11">IF(ISERROR(SEARCH(AH$9,$D11,1)),"-",IF(COUNTIF($D11,AH$9)=1,1,IF(ISERROR(SEARCH(CONCATENATE(AH$9,","),$D11,1)),IF(ISERROR(SEARCH(CONCATENATE(",",AH$9),$D11,1)),"-",1),1)))</f>
        <v>-</v>
      </c>
      <c r="AI11" s="251" t="str">
        <f t="shared" si="4"/>
        <v>-</v>
      </c>
      <c r="AJ11" s="251" t="str">
        <f t="shared" si="4"/>
        <v>-</v>
      </c>
      <c r="AK11" s="251" t="str">
        <f t="shared" si="4"/>
        <v>-</v>
      </c>
      <c r="AL11" s="251" t="str">
        <f t="shared" si="4"/>
        <v>-</v>
      </c>
      <c r="AM11" s="251" t="str">
        <f t="shared" si="4"/>
        <v>-</v>
      </c>
      <c r="AN11" s="251" t="str">
        <f t="shared" si="4"/>
        <v>-</v>
      </c>
      <c r="AO11" s="251" t="str">
        <f t="shared" si="4"/>
        <v>-</v>
      </c>
      <c r="AP11" s="251" t="str">
        <f t="shared" si="4"/>
        <v>-</v>
      </c>
      <c r="AQ11" s="250"/>
      <c r="AR11" s="251" t="str">
        <f>IF(ISERROR(SEARCH(AR$9,#REF!,1)),"-",IF(COUNTIF(#REF!,AR$9)=1,1,IF(ISERROR(SEARCH(CONCATENATE(AR$9,","),#REF!,1)),IF(ISERROR(SEARCH(CONCATENATE(",",AR$9),#REF!,1)),"-",1),1)))</f>
        <v>-</v>
      </c>
      <c r="AS11" s="251" t="str">
        <f>IF(ISERROR(SEARCH(AS$9,#REF!,1)),"-",IF(COUNTIF(#REF!,AS$9)=1,1,IF(ISERROR(SEARCH(CONCATENATE(AS$9,","),#REF!,1)),IF(ISERROR(SEARCH(CONCATENATE(",",AS$9),#REF!,1)),"-",1),1)))</f>
        <v>-</v>
      </c>
      <c r="AT11" s="251" t="str">
        <f>IF(ISERROR(SEARCH(AT$9,#REF!,1)),"-",IF(COUNTIF(#REF!,AT$9)=1,1,IF(ISERROR(SEARCH(CONCATENATE(AT$9,","),#REF!,1)),IF(ISERROR(SEARCH(CONCATENATE(",",AT$9),#REF!,1)),"-",1),1)))</f>
        <v>-</v>
      </c>
      <c r="AU11" s="251" t="str">
        <f>IF(ISERROR(SEARCH(AU$9,#REF!,1)),"-",IF(COUNTIF(#REF!,AU$9)=1,1,IF(ISERROR(SEARCH(CONCATENATE(AU$9,","),#REF!,1)),IF(ISERROR(SEARCH(CONCATENATE(",",AU$9),#REF!,1)),"-",1),1)))</f>
        <v>-</v>
      </c>
      <c r="AV11" s="251" t="str">
        <f>IF(ISERROR(SEARCH(AV$9,#REF!,1)),"-",IF(COUNTIF(#REF!,AV$9)=1,1,IF(ISERROR(SEARCH(CONCATENATE(AV$9,","),#REF!,1)),IF(ISERROR(SEARCH(CONCATENATE(",",AV$9),#REF!,1)),"-",1),1)))</f>
        <v>-</v>
      </c>
      <c r="AW11" s="251" t="str">
        <f>IF(ISERROR(SEARCH(AW$9,#REF!,1)),"-",IF(COUNTIF(#REF!,AW$9)=1,1,IF(ISERROR(SEARCH(CONCATENATE(AW$9,","),#REF!,1)),IF(ISERROR(SEARCH(CONCATENATE(",",AW$9),#REF!,1)),"-",1),1)))</f>
        <v>-</v>
      </c>
      <c r="AX11" s="251" t="str">
        <f>IF(ISERROR(SEARCH(AX$9,#REF!,1)),"-",IF(COUNTIF(#REF!,AX$9)=1,1,IF(ISERROR(SEARCH(CONCATENATE(AX$9,","),#REF!,1)),IF(ISERROR(SEARCH(CONCATENATE(",",AX$9),#REF!,1)),"-",1),1)))</f>
        <v>-</v>
      </c>
      <c r="AY11" s="251" t="str">
        <f>IF(ISERROR(SEARCH(AY$9,#REF!,1)),"-",IF(COUNTIF(#REF!,AY$9)=1,1,IF(ISERROR(SEARCH(CONCATENATE(AY$9,","),#REF!,1)),IF(ISERROR(SEARCH(CONCATENATE(",",AY$9),#REF!,1)),"-",1),1)))</f>
        <v>-</v>
      </c>
      <c r="AZ11" s="251" t="str">
        <f>IF(ISERROR(SEARCH(AZ$9,#REF!,1)),"-",IF(COUNTIF(#REF!,AZ$9)=1,1,IF(ISERROR(SEARCH(CONCATENATE(AZ$9,","),#REF!,1)),IF(ISERROR(SEARCH(CONCATENATE(",",AZ$9),#REF!,1)),"-",1),1)))</f>
        <v>-</v>
      </c>
      <c r="BA11" s="250"/>
      <c r="BB11" s="251" t="str">
        <f aca="true" t="shared" si="5" ref="BB11:BJ11">IF(ISERROR(SEARCH(BB$9,$E11,1)),"-",IF(COUNTIF($E11,BB$9)=1,1,IF(ISERROR(SEARCH(CONCATENATE(BB$9,","),$E11,1)),IF(ISERROR(SEARCH(CONCATENATE(",",BB$9),$E11,1)),"-",1),1)))</f>
        <v>-</v>
      </c>
      <c r="BC11" s="251" t="str">
        <f t="shared" si="5"/>
        <v>-</v>
      </c>
      <c r="BD11" s="251" t="str">
        <f t="shared" si="5"/>
        <v>-</v>
      </c>
      <c r="BE11" s="251">
        <f t="shared" si="5"/>
        <v>1</v>
      </c>
      <c r="BF11" s="251" t="str">
        <f t="shared" si="5"/>
        <v>-</v>
      </c>
      <c r="BG11" s="251" t="str">
        <f t="shared" si="5"/>
        <v>-</v>
      </c>
      <c r="BH11" s="251" t="str">
        <f t="shared" si="5"/>
        <v>-</v>
      </c>
      <c r="BI11" s="251" t="str">
        <f t="shared" si="5"/>
        <v>-</v>
      </c>
      <c r="BJ11" s="251" t="str">
        <f t="shared" si="5"/>
        <v>-</v>
      </c>
      <c r="BK11" s="250"/>
      <c r="BL11" s="251"/>
      <c r="BM11" s="251"/>
      <c r="BN11" s="251"/>
      <c r="BO11" s="251"/>
      <c r="BP11" s="251"/>
      <c r="BQ11" s="251"/>
      <c r="BR11" s="251"/>
      <c r="BS11" s="251"/>
      <c r="BT11" s="251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</row>
    <row r="12" spans="1:73" s="206" customFormat="1" ht="19.5" customHeight="1">
      <c r="A12" s="272" t="s">
        <v>301</v>
      </c>
      <c r="B12" s="239" t="s">
        <v>291</v>
      </c>
      <c r="C12" s="231">
        <v>2</v>
      </c>
      <c r="D12" s="221"/>
      <c r="E12" s="222">
        <v>6</v>
      </c>
      <c r="F12" s="221">
        <v>180</v>
      </c>
      <c r="G12" s="229">
        <v>60</v>
      </c>
      <c r="H12" s="223"/>
      <c r="I12" s="223"/>
      <c r="J12" s="223">
        <v>60</v>
      </c>
      <c r="K12" s="223">
        <f t="shared" si="2"/>
        <v>120</v>
      </c>
      <c r="L12" s="221"/>
      <c r="M12" s="223">
        <v>10</v>
      </c>
      <c r="N12" s="221">
        <v>8</v>
      </c>
      <c r="O12" s="221"/>
      <c r="P12" s="221"/>
      <c r="Q12" s="221"/>
      <c r="R12" s="221"/>
      <c r="S12" s="221"/>
      <c r="T12" s="228"/>
      <c r="U12" s="228"/>
      <c r="V12" s="228"/>
      <c r="W12" s="228"/>
      <c r="X12" s="228"/>
      <c r="Y12" s="228"/>
      <c r="Z12" s="228"/>
      <c r="AA12" s="228"/>
      <c r="AB12" s="228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05"/>
    </row>
    <row r="13" spans="1:73" ht="34.5" customHeight="1">
      <c r="A13" s="272" t="s">
        <v>302</v>
      </c>
      <c r="B13" s="239" t="s">
        <v>289</v>
      </c>
      <c r="C13" s="226"/>
      <c r="D13" s="221">
        <v>2</v>
      </c>
      <c r="E13" s="221">
        <v>3</v>
      </c>
      <c r="F13" s="221">
        <v>90</v>
      </c>
      <c r="G13" s="223">
        <v>30</v>
      </c>
      <c r="H13" s="221">
        <v>10</v>
      </c>
      <c r="I13" s="226"/>
      <c r="J13" s="223">
        <v>20</v>
      </c>
      <c r="K13" s="223">
        <f t="shared" si="2"/>
        <v>60</v>
      </c>
      <c r="L13" s="228"/>
      <c r="M13" s="228">
        <v>5</v>
      </c>
      <c r="N13" s="228">
        <v>4</v>
      </c>
      <c r="O13" s="228"/>
      <c r="P13" s="228"/>
      <c r="Q13" s="230"/>
      <c r="R13" s="228"/>
      <c r="S13" s="228"/>
      <c r="T13" s="228"/>
      <c r="U13" s="228"/>
      <c r="V13" s="228"/>
      <c r="W13" s="228"/>
      <c r="X13" s="240"/>
      <c r="Y13" s="240"/>
      <c r="Z13" s="240"/>
      <c r="AA13" s="240"/>
      <c r="AB13" s="240"/>
      <c r="AC13" s="240"/>
      <c r="AD13" s="240"/>
      <c r="AE13" s="240"/>
      <c r="AF13" s="240"/>
      <c r="AG13" s="228"/>
      <c r="AH13" s="240"/>
      <c r="AI13" s="240"/>
      <c r="AJ13" s="240"/>
      <c r="AK13" s="240"/>
      <c r="AL13" s="240"/>
      <c r="AM13" s="240"/>
      <c r="AN13" s="240"/>
      <c r="AO13" s="240"/>
      <c r="AP13" s="240"/>
      <c r="AQ13" s="228"/>
      <c r="AR13" s="240"/>
      <c r="AS13" s="240"/>
      <c r="AT13" s="240"/>
      <c r="AU13" s="240"/>
      <c r="AV13" s="240"/>
      <c r="AW13" s="240"/>
      <c r="AX13" s="240"/>
      <c r="AY13" s="240"/>
      <c r="AZ13" s="240"/>
      <c r="BA13" s="228"/>
      <c r="BB13" s="240"/>
      <c r="BC13" s="240"/>
      <c r="BD13" s="240"/>
      <c r="BE13" s="240"/>
      <c r="BF13" s="240"/>
      <c r="BG13" s="240"/>
      <c r="BH13" s="240"/>
      <c r="BI13" s="240"/>
      <c r="BJ13" s="240"/>
      <c r="BK13" s="228"/>
      <c r="BL13" s="240"/>
      <c r="BM13" s="240"/>
      <c r="BN13" s="240"/>
      <c r="BO13" s="240"/>
      <c r="BP13" s="240"/>
      <c r="BQ13" s="240"/>
      <c r="BR13" s="240"/>
      <c r="BS13" s="240"/>
      <c r="BT13" s="240"/>
      <c r="BU13" s="195"/>
    </row>
    <row r="14" spans="1:73" ht="61.5" customHeight="1">
      <c r="A14" s="272" t="s">
        <v>303</v>
      </c>
      <c r="B14" s="239" t="s">
        <v>315</v>
      </c>
      <c r="C14" s="226"/>
      <c r="D14" s="221">
        <v>4</v>
      </c>
      <c r="E14" s="221">
        <v>3</v>
      </c>
      <c r="F14" s="221">
        <v>90</v>
      </c>
      <c r="G14" s="223">
        <v>30</v>
      </c>
      <c r="H14" s="221">
        <v>14</v>
      </c>
      <c r="I14" s="226"/>
      <c r="J14" s="223">
        <v>16</v>
      </c>
      <c r="K14" s="223">
        <f t="shared" si="2"/>
        <v>60</v>
      </c>
      <c r="L14" s="228"/>
      <c r="M14" s="228"/>
      <c r="N14" s="228"/>
      <c r="O14" s="228">
        <v>5</v>
      </c>
      <c r="P14" s="228">
        <v>4</v>
      </c>
      <c r="Q14" s="230"/>
      <c r="R14" s="228"/>
      <c r="S14" s="228"/>
      <c r="T14" s="228"/>
      <c r="U14" s="228"/>
      <c r="V14" s="228"/>
      <c r="W14" s="228"/>
      <c r="X14" s="240"/>
      <c r="Y14" s="240"/>
      <c r="Z14" s="240"/>
      <c r="AA14" s="240"/>
      <c r="AB14" s="240"/>
      <c r="AC14" s="240"/>
      <c r="AD14" s="240"/>
      <c r="AE14" s="240"/>
      <c r="AF14" s="240"/>
      <c r="AG14" s="228"/>
      <c r="AH14" s="240"/>
      <c r="AI14" s="240"/>
      <c r="AJ14" s="240"/>
      <c r="AK14" s="240"/>
      <c r="AL14" s="240"/>
      <c r="AM14" s="240"/>
      <c r="AN14" s="240"/>
      <c r="AO14" s="240"/>
      <c r="AP14" s="240"/>
      <c r="AQ14" s="228"/>
      <c r="AR14" s="240"/>
      <c r="AS14" s="240"/>
      <c r="AT14" s="240"/>
      <c r="AU14" s="240"/>
      <c r="AV14" s="240"/>
      <c r="AW14" s="240"/>
      <c r="AX14" s="240"/>
      <c r="AY14" s="240"/>
      <c r="AZ14" s="240"/>
      <c r="BA14" s="228"/>
      <c r="BB14" s="240"/>
      <c r="BC14" s="240"/>
      <c r="BD14" s="240"/>
      <c r="BE14" s="240"/>
      <c r="BF14" s="240"/>
      <c r="BG14" s="240"/>
      <c r="BH14" s="240"/>
      <c r="BI14" s="240"/>
      <c r="BJ14" s="240"/>
      <c r="BK14" s="228"/>
      <c r="BL14" s="240"/>
      <c r="BM14" s="240"/>
      <c r="BN14" s="240"/>
      <c r="BO14" s="240"/>
      <c r="BP14" s="240"/>
      <c r="BQ14" s="240"/>
      <c r="BR14" s="240"/>
      <c r="BS14" s="240"/>
      <c r="BT14" s="240"/>
      <c r="BU14" s="195"/>
    </row>
    <row r="15" spans="1:73" ht="41.25" customHeight="1">
      <c r="A15" s="272" t="s">
        <v>304</v>
      </c>
      <c r="B15" s="239" t="s">
        <v>321</v>
      </c>
      <c r="C15" s="221">
        <v>4</v>
      </c>
      <c r="D15" s="221"/>
      <c r="E15" s="221">
        <v>3</v>
      </c>
      <c r="F15" s="221">
        <v>90</v>
      </c>
      <c r="G15" s="223">
        <v>32</v>
      </c>
      <c r="H15" s="221">
        <v>16</v>
      </c>
      <c r="I15" s="226"/>
      <c r="J15" s="223">
        <v>16</v>
      </c>
      <c r="K15" s="223">
        <v>58</v>
      </c>
      <c r="L15" s="228"/>
      <c r="M15" s="228"/>
      <c r="N15" s="228"/>
      <c r="O15" s="228">
        <v>6</v>
      </c>
      <c r="P15" s="228">
        <v>4</v>
      </c>
      <c r="Q15" s="230"/>
      <c r="R15" s="228"/>
      <c r="S15" s="228"/>
      <c r="T15" s="228"/>
      <c r="U15" s="228"/>
      <c r="V15" s="228"/>
      <c r="W15" s="228"/>
      <c r="X15" s="240"/>
      <c r="Y15" s="240"/>
      <c r="Z15" s="240"/>
      <c r="AA15" s="240"/>
      <c r="AB15" s="240"/>
      <c r="AC15" s="240"/>
      <c r="AD15" s="240"/>
      <c r="AE15" s="240"/>
      <c r="AF15" s="240"/>
      <c r="AG15" s="228"/>
      <c r="AH15" s="240"/>
      <c r="AI15" s="240"/>
      <c r="AJ15" s="240"/>
      <c r="AK15" s="240"/>
      <c r="AL15" s="240"/>
      <c r="AM15" s="240"/>
      <c r="AN15" s="240"/>
      <c r="AO15" s="240"/>
      <c r="AP15" s="240"/>
      <c r="AQ15" s="228"/>
      <c r="AR15" s="240"/>
      <c r="AS15" s="240"/>
      <c r="AT15" s="240"/>
      <c r="AU15" s="240"/>
      <c r="AV15" s="240"/>
      <c r="AW15" s="240"/>
      <c r="AX15" s="240"/>
      <c r="AY15" s="240"/>
      <c r="AZ15" s="240"/>
      <c r="BA15" s="228"/>
      <c r="BB15" s="240"/>
      <c r="BC15" s="240"/>
      <c r="BD15" s="240"/>
      <c r="BE15" s="240"/>
      <c r="BF15" s="240"/>
      <c r="BG15" s="240"/>
      <c r="BH15" s="240"/>
      <c r="BI15" s="240"/>
      <c r="BJ15" s="240"/>
      <c r="BK15" s="228"/>
      <c r="BL15" s="240"/>
      <c r="BM15" s="240"/>
      <c r="BN15" s="240"/>
      <c r="BO15" s="240"/>
      <c r="BP15" s="240"/>
      <c r="BQ15" s="240"/>
      <c r="BR15" s="240"/>
      <c r="BS15" s="240"/>
      <c r="BT15" s="240"/>
      <c r="BU15" s="195"/>
    </row>
    <row r="16" spans="1:73" ht="20.25" customHeight="1">
      <c r="A16" s="272" t="s">
        <v>305</v>
      </c>
      <c r="B16" s="239" t="s">
        <v>296</v>
      </c>
      <c r="C16" s="221">
        <v>2</v>
      </c>
      <c r="D16" s="231"/>
      <c r="E16" s="222">
        <v>4</v>
      </c>
      <c r="F16" s="223">
        <f>E16*30</f>
        <v>120</v>
      </c>
      <c r="G16" s="223">
        <v>40</v>
      </c>
      <c r="H16" s="221">
        <v>20</v>
      </c>
      <c r="I16" s="221"/>
      <c r="J16" s="223">
        <v>20</v>
      </c>
      <c r="K16" s="223">
        <f t="shared" si="2"/>
        <v>80</v>
      </c>
      <c r="L16" s="228"/>
      <c r="M16" s="228"/>
      <c r="N16" s="228">
        <v>8</v>
      </c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195"/>
    </row>
    <row r="17" spans="1:73" ht="21.75" customHeight="1">
      <c r="A17" s="272" t="s">
        <v>306</v>
      </c>
      <c r="B17" s="239" t="s">
        <v>295</v>
      </c>
      <c r="C17" s="227">
        <v>2</v>
      </c>
      <c r="D17" s="227"/>
      <c r="E17" s="227">
        <v>4</v>
      </c>
      <c r="F17" s="223">
        <v>120</v>
      </c>
      <c r="G17" s="228">
        <v>40</v>
      </c>
      <c r="H17" s="228">
        <v>20</v>
      </c>
      <c r="I17" s="228"/>
      <c r="J17" s="228">
        <v>20</v>
      </c>
      <c r="K17" s="223">
        <f t="shared" si="2"/>
        <v>80</v>
      </c>
      <c r="L17" s="227"/>
      <c r="M17" s="227"/>
      <c r="N17" s="227"/>
      <c r="O17" s="227">
        <v>5</v>
      </c>
      <c r="P17" s="227">
        <v>6</v>
      </c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195"/>
    </row>
    <row r="18" spans="1:73" s="235" customFormat="1" ht="18.75" customHeight="1">
      <c r="A18" s="272" t="s">
        <v>307</v>
      </c>
      <c r="B18" s="239" t="s">
        <v>298</v>
      </c>
      <c r="C18" s="253">
        <v>6</v>
      </c>
      <c r="D18" s="253"/>
      <c r="E18" s="253">
        <v>4</v>
      </c>
      <c r="F18" s="233">
        <v>120</v>
      </c>
      <c r="G18" s="238">
        <v>42</v>
      </c>
      <c r="H18" s="238">
        <v>22</v>
      </c>
      <c r="I18" s="238"/>
      <c r="J18" s="238">
        <v>20</v>
      </c>
      <c r="K18" s="233">
        <v>78</v>
      </c>
      <c r="L18" s="253"/>
      <c r="M18" s="253"/>
      <c r="N18" s="253"/>
      <c r="O18" s="253"/>
      <c r="P18" s="253"/>
      <c r="Q18" s="253">
        <v>8</v>
      </c>
      <c r="R18" s="253">
        <v>6</v>
      </c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34"/>
    </row>
    <row r="19" spans="1:73" s="235" customFormat="1" ht="21.75" customHeight="1">
      <c r="A19" s="272" t="s">
        <v>320</v>
      </c>
      <c r="B19" s="239" t="s">
        <v>313</v>
      </c>
      <c r="C19" s="226"/>
      <c r="D19" s="221">
        <v>5</v>
      </c>
      <c r="E19" s="221">
        <v>3</v>
      </c>
      <c r="F19" s="221">
        <v>90</v>
      </c>
      <c r="G19" s="223"/>
      <c r="H19" s="221"/>
      <c r="I19" s="226"/>
      <c r="J19" s="223"/>
      <c r="K19" s="223">
        <f>F19-G19</f>
        <v>90</v>
      </c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34"/>
    </row>
    <row r="20" spans="1:73" ht="18.75" customHeight="1">
      <c r="A20" s="254"/>
      <c r="B20" s="255" t="s">
        <v>286</v>
      </c>
      <c r="C20" s="230">
        <v>6</v>
      </c>
      <c r="D20" s="230">
        <v>3</v>
      </c>
      <c r="E20" s="230">
        <f>SUM(E11:E19)</f>
        <v>34</v>
      </c>
      <c r="F20" s="230">
        <f aca="true" t="shared" si="6" ref="F20:R20">SUM(F11:F19)</f>
        <v>1020</v>
      </c>
      <c r="G20" s="230">
        <f t="shared" si="6"/>
        <v>314</v>
      </c>
      <c r="H20" s="230">
        <f t="shared" si="6"/>
        <v>122</v>
      </c>
      <c r="I20" s="230">
        <f t="shared" si="6"/>
        <v>0</v>
      </c>
      <c r="J20" s="230">
        <f t="shared" si="6"/>
        <v>192</v>
      </c>
      <c r="K20" s="230">
        <f t="shared" si="6"/>
        <v>706</v>
      </c>
      <c r="L20" s="230">
        <f t="shared" si="6"/>
        <v>0</v>
      </c>
      <c r="M20" s="230">
        <f t="shared" si="6"/>
        <v>20</v>
      </c>
      <c r="N20" s="230">
        <f t="shared" si="6"/>
        <v>26</v>
      </c>
      <c r="O20" s="230">
        <f t="shared" si="6"/>
        <v>16</v>
      </c>
      <c r="P20" s="230">
        <f t="shared" si="6"/>
        <v>14</v>
      </c>
      <c r="Q20" s="230">
        <f t="shared" si="6"/>
        <v>8</v>
      </c>
      <c r="R20" s="230">
        <f t="shared" si="6"/>
        <v>6</v>
      </c>
      <c r="S20" s="230">
        <f aca="true" t="shared" si="7" ref="S20:BQ20">SUM(S11:S18)</f>
        <v>0</v>
      </c>
      <c r="T20" s="230">
        <f t="shared" si="7"/>
        <v>0</v>
      </c>
      <c r="U20" s="230">
        <f t="shared" si="7"/>
        <v>0</v>
      </c>
      <c r="V20" s="230">
        <f t="shared" si="7"/>
        <v>0</v>
      </c>
      <c r="W20" s="230">
        <f t="shared" si="7"/>
        <v>0</v>
      </c>
      <c r="X20" s="230">
        <f t="shared" si="7"/>
        <v>0</v>
      </c>
      <c r="Y20" s="230">
        <f t="shared" si="7"/>
        <v>1</v>
      </c>
      <c r="Z20" s="230">
        <f t="shared" si="7"/>
        <v>0</v>
      </c>
      <c r="AA20" s="230">
        <f t="shared" si="7"/>
        <v>0</v>
      </c>
      <c r="AB20" s="230">
        <f t="shared" si="7"/>
        <v>0</v>
      </c>
      <c r="AC20" s="230">
        <f t="shared" si="7"/>
        <v>0</v>
      </c>
      <c r="AD20" s="230">
        <f t="shared" si="7"/>
        <v>0</v>
      </c>
      <c r="AE20" s="230">
        <f t="shared" si="7"/>
        <v>0</v>
      </c>
      <c r="AF20" s="230">
        <f t="shared" si="7"/>
        <v>0</v>
      </c>
      <c r="AG20" s="230">
        <f t="shared" si="7"/>
        <v>0</v>
      </c>
      <c r="AH20" s="230">
        <f t="shared" si="7"/>
        <v>0</v>
      </c>
      <c r="AI20" s="230">
        <f t="shared" si="7"/>
        <v>0</v>
      </c>
      <c r="AJ20" s="230">
        <f t="shared" si="7"/>
        <v>0</v>
      </c>
      <c r="AK20" s="230">
        <f t="shared" si="7"/>
        <v>0</v>
      </c>
      <c r="AL20" s="230">
        <f t="shared" si="7"/>
        <v>0</v>
      </c>
      <c r="AM20" s="230">
        <f t="shared" si="7"/>
        <v>0</v>
      </c>
      <c r="AN20" s="230">
        <f t="shared" si="7"/>
        <v>0</v>
      </c>
      <c r="AO20" s="230">
        <f t="shared" si="7"/>
        <v>0</v>
      </c>
      <c r="AP20" s="230">
        <f t="shared" si="7"/>
        <v>0</v>
      </c>
      <c r="AQ20" s="230">
        <f t="shared" si="7"/>
        <v>0</v>
      </c>
      <c r="AR20" s="230">
        <f t="shared" si="7"/>
        <v>0</v>
      </c>
      <c r="AS20" s="230">
        <f t="shared" si="7"/>
        <v>0</v>
      </c>
      <c r="AT20" s="230">
        <f t="shared" si="7"/>
        <v>0</v>
      </c>
      <c r="AU20" s="230">
        <f t="shared" si="7"/>
        <v>0</v>
      </c>
      <c r="AV20" s="230">
        <f t="shared" si="7"/>
        <v>0</v>
      </c>
      <c r="AW20" s="230">
        <f t="shared" si="7"/>
        <v>0</v>
      </c>
      <c r="AX20" s="230">
        <f t="shared" si="7"/>
        <v>0</v>
      </c>
      <c r="AY20" s="230">
        <f t="shared" si="7"/>
        <v>0</v>
      </c>
      <c r="AZ20" s="230">
        <f t="shared" si="7"/>
        <v>0</v>
      </c>
      <c r="BA20" s="230">
        <f t="shared" si="7"/>
        <v>0</v>
      </c>
      <c r="BB20" s="230">
        <f t="shared" si="7"/>
        <v>0</v>
      </c>
      <c r="BC20" s="230">
        <f t="shared" si="7"/>
        <v>0</v>
      </c>
      <c r="BD20" s="230">
        <f t="shared" si="7"/>
        <v>0</v>
      </c>
      <c r="BE20" s="230">
        <f t="shared" si="7"/>
        <v>1</v>
      </c>
      <c r="BF20" s="230">
        <f t="shared" si="7"/>
        <v>0</v>
      </c>
      <c r="BG20" s="230">
        <f t="shared" si="7"/>
        <v>0</v>
      </c>
      <c r="BH20" s="230">
        <f t="shared" si="7"/>
        <v>0</v>
      </c>
      <c r="BI20" s="230">
        <f t="shared" si="7"/>
        <v>0</v>
      </c>
      <c r="BJ20" s="230">
        <f t="shared" si="7"/>
        <v>0</v>
      </c>
      <c r="BK20" s="230">
        <f t="shared" si="7"/>
        <v>0</v>
      </c>
      <c r="BL20" s="230">
        <f t="shared" si="7"/>
        <v>0</v>
      </c>
      <c r="BM20" s="230">
        <f t="shared" si="7"/>
        <v>0</v>
      </c>
      <c r="BN20" s="230">
        <f t="shared" si="7"/>
        <v>0</v>
      </c>
      <c r="BO20" s="230">
        <f t="shared" si="7"/>
        <v>0</v>
      </c>
      <c r="BP20" s="230">
        <f t="shared" si="7"/>
        <v>0</v>
      </c>
      <c r="BQ20" s="230">
        <f t="shared" si="7"/>
        <v>0</v>
      </c>
      <c r="BR20" s="230">
        <f>SUM(BR11:BR18)</f>
        <v>0</v>
      </c>
      <c r="BS20" s="230">
        <f>SUM(BS11:BS18)</f>
        <v>0</v>
      </c>
      <c r="BT20" s="230">
        <f>SUM(BT11:BT18)</f>
        <v>0</v>
      </c>
      <c r="BU20" s="200"/>
    </row>
    <row r="21" spans="1:73" s="206" customFormat="1" ht="16.5" customHeight="1">
      <c r="A21" s="296" t="s">
        <v>308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05"/>
    </row>
    <row r="22" spans="1:73" ht="15">
      <c r="A22" s="296" t="s">
        <v>334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195"/>
    </row>
    <row r="23" spans="1:73" ht="36.75" customHeight="1">
      <c r="A23" s="272" t="s">
        <v>309</v>
      </c>
      <c r="B23" s="239" t="s">
        <v>317</v>
      </c>
      <c r="C23" s="224"/>
      <c r="D23" s="237">
        <v>4</v>
      </c>
      <c r="E23" s="237">
        <v>4</v>
      </c>
      <c r="F23" s="238">
        <v>120</v>
      </c>
      <c r="G23" s="238">
        <v>40</v>
      </c>
      <c r="H23" s="238">
        <v>20</v>
      </c>
      <c r="I23" s="237"/>
      <c r="J23" s="237">
        <v>20</v>
      </c>
      <c r="K23" s="225">
        <f>F23-G23</f>
        <v>80</v>
      </c>
      <c r="L23" s="236"/>
      <c r="M23" s="236"/>
      <c r="N23" s="237"/>
      <c r="O23" s="237">
        <v>5</v>
      </c>
      <c r="P23" s="237">
        <v>6</v>
      </c>
      <c r="Q23" s="220"/>
      <c r="R23" s="220"/>
      <c r="S23" s="220"/>
      <c r="T23" s="220"/>
      <c r="U23" s="230"/>
      <c r="V23" s="230"/>
      <c r="W23" s="230"/>
      <c r="X23" s="256"/>
      <c r="Y23" s="256"/>
      <c r="Z23" s="256"/>
      <c r="AA23" s="256"/>
      <c r="AB23" s="256"/>
      <c r="AC23" s="256"/>
      <c r="AD23" s="256"/>
      <c r="AE23" s="256"/>
      <c r="AF23" s="256"/>
      <c r="AG23" s="230"/>
      <c r="AH23" s="256"/>
      <c r="AI23" s="256"/>
      <c r="AJ23" s="256"/>
      <c r="AK23" s="256"/>
      <c r="AL23" s="256"/>
      <c r="AM23" s="256"/>
      <c r="AN23" s="256"/>
      <c r="AO23" s="256"/>
      <c r="AP23" s="256"/>
      <c r="AQ23" s="230"/>
      <c r="AR23" s="256"/>
      <c r="AS23" s="256"/>
      <c r="AT23" s="256"/>
      <c r="AU23" s="256"/>
      <c r="AV23" s="256"/>
      <c r="AW23" s="256"/>
      <c r="AX23" s="256"/>
      <c r="AY23" s="256"/>
      <c r="AZ23" s="256"/>
      <c r="BA23" s="230"/>
      <c r="BB23" s="256"/>
      <c r="BC23" s="256"/>
      <c r="BD23" s="256"/>
      <c r="BE23" s="256"/>
      <c r="BF23" s="256"/>
      <c r="BG23" s="256"/>
      <c r="BH23" s="256"/>
      <c r="BI23" s="256"/>
      <c r="BJ23" s="256"/>
      <c r="BK23" s="230"/>
      <c r="BL23" s="256"/>
      <c r="BM23" s="256"/>
      <c r="BN23" s="256"/>
      <c r="BO23" s="256"/>
      <c r="BP23" s="256"/>
      <c r="BQ23" s="256"/>
      <c r="BR23" s="256"/>
      <c r="BS23" s="256"/>
      <c r="BT23" s="256"/>
      <c r="BU23" s="195"/>
    </row>
    <row r="24" spans="1:73" ht="20.25" customHeight="1">
      <c r="A24" s="272" t="s">
        <v>310</v>
      </c>
      <c r="B24" s="239" t="s">
        <v>297</v>
      </c>
      <c r="C24" s="224"/>
      <c r="D24" s="237">
        <v>4</v>
      </c>
      <c r="E24" s="237">
        <v>4</v>
      </c>
      <c r="F24" s="238">
        <v>120</v>
      </c>
      <c r="G24" s="238">
        <v>40</v>
      </c>
      <c r="H24" s="238">
        <v>20</v>
      </c>
      <c r="I24" s="237"/>
      <c r="J24" s="237">
        <v>20</v>
      </c>
      <c r="K24" s="225">
        <f>F24-G24</f>
        <v>80</v>
      </c>
      <c r="L24" s="236"/>
      <c r="M24" s="236"/>
      <c r="N24" s="237"/>
      <c r="O24" s="237">
        <v>5</v>
      </c>
      <c r="P24" s="237">
        <v>6</v>
      </c>
      <c r="Q24" s="220"/>
      <c r="R24" s="220"/>
      <c r="S24" s="220"/>
      <c r="T24" s="220"/>
      <c r="U24" s="230"/>
      <c r="V24" s="230"/>
      <c r="W24" s="230"/>
      <c r="X24" s="256"/>
      <c r="Y24" s="256"/>
      <c r="Z24" s="256"/>
      <c r="AA24" s="256"/>
      <c r="AB24" s="256"/>
      <c r="AC24" s="256"/>
      <c r="AD24" s="256"/>
      <c r="AE24" s="256"/>
      <c r="AF24" s="256"/>
      <c r="AG24" s="230"/>
      <c r="AH24" s="256"/>
      <c r="AI24" s="256"/>
      <c r="AJ24" s="256"/>
      <c r="AK24" s="256"/>
      <c r="AL24" s="256"/>
      <c r="AM24" s="256"/>
      <c r="AN24" s="256"/>
      <c r="AO24" s="256"/>
      <c r="AP24" s="256"/>
      <c r="AQ24" s="230"/>
      <c r="AR24" s="256"/>
      <c r="AS24" s="256"/>
      <c r="AT24" s="256"/>
      <c r="AU24" s="256"/>
      <c r="AV24" s="256"/>
      <c r="AW24" s="256"/>
      <c r="AX24" s="256"/>
      <c r="AY24" s="256"/>
      <c r="AZ24" s="256"/>
      <c r="BA24" s="230"/>
      <c r="BB24" s="256"/>
      <c r="BC24" s="256"/>
      <c r="BD24" s="256"/>
      <c r="BE24" s="256"/>
      <c r="BF24" s="256"/>
      <c r="BG24" s="256"/>
      <c r="BH24" s="256"/>
      <c r="BI24" s="256"/>
      <c r="BJ24" s="256"/>
      <c r="BK24" s="230"/>
      <c r="BL24" s="256"/>
      <c r="BM24" s="256"/>
      <c r="BN24" s="256"/>
      <c r="BO24" s="256"/>
      <c r="BP24" s="256"/>
      <c r="BQ24" s="256"/>
      <c r="BR24" s="256"/>
      <c r="BS24" s="256"/>
      <c r="BT24" s="256"/>
      <c r="BU24" s="195"/>
    </row>
    <row r="25" spans="1:73" ht="33.75" customHeight="1">
      <c r="A25" s="272" t="s">
        <v>311</v>
      </c>
      <c r="B25" s="239" t="s">
        <v>314</v>
      </c>
      <c r="C25" s="225"/>
      <c r="D25" s="237">
        <v>4</v>
      </c>
      <c r="E25" s="237">
        <v>4</v>
      </c>
      <c r="F25" s="238">
        <v>120</v>
      </c>
      <c r="G25" s="238">
        <v>40</v>
      </c>
      <c r="H25" s="238">
        <v>20</v>
      </c>
      <c r="I25" s="237"/>
      <c r="J25" s="237">
        <v>20</v>
      </c>
      <c r="K25" s="225">
        <f>F25-G25</f>
        <v>80</v>
      </c>
      <c r="L25" s="236"/>
      <c r="M25" s="236"/>
      <c r="N25" s="237"/>
      <c r="O25" s="237">
        <v>5</v>
      </c>
      <c r="P25" s="237">
        <v>6</v>
      </c>
      <c r="Q25" s="221"/>
      <c r="R25" s="221"/>
      <c r="S25" s="221"/>
      <c r="T25" s="221" t="s">
        <v>284</v>
      </c>
      <c r="U25" s="228"/>
      <c r="V25" s="228"/>
      <c r="W25" s="228"/>
      <c r="X25" s="240" t="str">
        <f aca="true" t="shared" si="8" ref="X25:AF25">IF(ISERROR(SEARCH(X$9,$C25,1)),"-",IF(COUNTIF($C25,X$9)=1,1,IF(ISERROR(SEARCH(CONCATENATE(X$9,","),$C25,1)),IF(ISERROR(SEARCH(CONCATENATE(",",X$9),$C25,1)),"-",1),1)))</f>
        <v>-</v>
      </c>
      <c r="Y25" s="240" t="str">
        <f t="shared" si="8"/>
        <v>-</v>
      </c>
      <c r="Z25" s="240" t="str">
        <f t="shared" si="8"/>
        <v>-</v>
      </c>
      <c r="AA25" s="240" t="str">
        <f t="shared" si="8"/>
        <v>-</v>
      </c>
      <c r="AB25" s="240" t="str">
        <f t="shared" si="8"/>
        <v>-</v>
      </c>
      <c r="AC25" s="240" t="str">
        <f t="shared" si="8"/>
        <v>-</v>
      </c>
      <c r="AD25" s="240" t="str">
        <f t="shared" si="8"/>
        <v>-</v>
      </c>
      <c r="AE25" s="240" t="str">
        <f t="shared" si="8"/>
        <v>-</v>
      </c>
      <c r="AF25" s="240" t="str">
        <f t="shared" si="8"/>
        <v>-</v>
      </c>
      <c r="AG25" s="228"/>
      <c r="AH25" s="240" t="str">
        <f aca="true" t="shared" si="9" ref="AH25:AP25">IF(ISERROR(SEARCH(AH$9,$D25,1)),"-",IF(COUNTIF($D25,AH$9)=1,1,IF(ISERROR(SEARCH(CONCATENATE(AH$9,","),$D25,1)),IF(ISERROR(SEARCH(CONCATENATE(",",AH$9),$D25,1)),"-",1),1)))</f>
        <v>-</v>
      </c>
      <c r="AI25" s="240" t="str">
        <f t="shared" si="9"/>
        <v>-</v>
      </c>
      <c r="AJ25" s="240" t="str">
        <f t="shared" si="9"/>
        <v>-</v>
      </c>
      <c r="AK25" s="240">
        <f t="shared" si="9"/>
        <v>1</v>
      </c>
      <c r="AL25" s="240" t="str">
        <f t="shared" si="9"/>
        <v>-</v>
      </c>
      <c r="AM25" s="240" t="str">
        <f t="shared" si="9"/>
        <v>-</v>
      </c>
      <c r="AN25" s="240" t="str">
        <f t="shared" si="9"/>
        <v>-</v>
      </c>
      <c r="AO25" s="240" t="str">
        <f t="shared" si="9"/>
        <v>-</v>
      </c>
      <c r="AP25" s="240" t="str">
        <f t="shared" si="9"/>
        <v>-</v>
      </c>
      <c r="AQ25" s="228"/>
      <c r="AR25" s="240" t="str">
        <f>IF(ISERROR(SEARCH(AR$9,#REF!,1)),"-",IF(COUNTIF(#REF!,AR$9)=1,1,IF(ISERROR(SEARCH(CONCATENATE(AR$9,","),#REF!,1)),IF(ISERROR(SEARCH(CONCATENATE(",",AR$9),#REF!,1)),"-",1),1)))</f>
        <v>-</v>
      </c>
      <c r="AS25" s="240" t="str">
        <f>IF(ISERROR(SEARCH(AS$9,#REF!,1)),"-",IF(COUNTIF(#REF!,AS$9)=1,1,IF(ISERROR(SEARCH(CONCATENATE(AS$9,","),#REF!,1)),IF(ISERROR(SEARCH(CONCATENATE(",",AS$9),#REF!,1)),"-",1),1)))</f>
        <v>-</v>
      </c>
      <c r="AT25" s="240" t="str">
        <f>IF(ISERROR(SEARCH(AT$9,#REF!,1)),"-",IF(COUNTIF(#REF!,AT$9)=1,1,IF(ISERROR(SEARCH(CONCATENATE(AT$9,","),#REF!,1)),IF(ISERROR(SEARCH(CONCATENATE(",",AT$9),#REF!,1)),"-",1),1)))</f>
        <v>-</v>
      </c>
      <c r="AU25" s="240" t="str">
        <f>IF(ISERROR(SEARCH(AU$9,#REF!,1)),"-",IF(COUNTIF(#REF!,AU$9)=1,1,IF(ISERROR(SEARCH(CONCATENATE(AU$9,","),#REF!,1)),IF(ISERROR(SEARCH(CONCATENATE(",",AU$9),#REF!,1)),"-",1),1)))</f>
        <v>-</v>
      </c>
      <c r="AV25" s="240" t="str">
        <f>IF(ISERROR(SEARCH(AV$9,#REF!,1)),"-",IF(COUNTIF(#REF!,AV$9)=1,1,IF(ISERROR(SEARCH(CONCATENATE(AV$9,","),#REF!,1)),IF(ISERROR(SEARCH(CONCATENATE(",",AV$9),#REF!,1)),"-",1),1)))</f>
        <v>-</v>
      </c>
      <c r="AW25" s="240" t="str">
        <f>IF(ISERROR(SEARCH(AW$9,#REF!,1)),"-",IF(COUNTIF(#REF!,AW$9)=1,1,IF(ISERROR(SEARCH(CONCATENATE(AW$9,","),#REF!,1)),IF(ISERROR(SEARCH(CONCATENATE(",",AW$9),#REF!,1)),"-",1),1)))</f>
        <v>-</v>
      </c>
      <c r="AX25" s="240" t="str">
        <f>IF(ISERROR(SEARCH(AX$9,#REF!,1)),"-",IF(COUNTIF(#REF!,AX$9)=1,1,IF(ISERROR(SEARCH(CONCATENATE(AX$9,","),#REF!,1)),IF(ISERROR(SEARCH(CONCATENATE(",",AX$9),#REF!,1)),"-",1),1)))</f>
        <v>-</v>
      </c>
      <c r="AY25" s="240" t="str">
        <f>IF(ISERROR(SEARCH(AY$9,#REF!,1)),"-",IF(COUNTIF(#REF!,AY$9)=1,1,IF(ISERROR(SEARCH(CONCATENATE(AY$9,","),#REF!,1)),IF(ISERROR(SEARCH(CONCATENATE(",",AY$9),#REF!,1)),"-",1),1)))</f>
        <v>-</v>
      </c>
      <c r="AZ25" s="240" t="str">
        <f>IF(ISERROR(SEARCH(AZ$9,#REF!,1)),"-",IF(COUNTIF(#REF!,AZ$9)=1,1,IF(ISERROR(SEARCH(CONCATENATE(AZ$9,","),#REF!,1)),IF(ISERROR(SEARCH(CONCATENATE(",",AZ$9),#REF!,1)),"-",1),1)))</f>
        <v>-</v>
      </c>
      <c r="BA25" s="228"/>
      <c r="BB25" s="240" t="str">
        <f aca="true" t="shared" si="10" ref="BB25:BJ25">IF(ISERROR(SEARCH(BB$9,$E25,1)),"-",IF(COUNTIF($E25,BB$9)=1,1,IF(ISERROR(SEARCH(CONCATENATE(BB$9,","),$E25,1)),IF(ISERROR(SEARCH(CONCATENATE(",",BB$9),$E25,1)),"-",1),1)))</f>
        <v>-</v>
      </c>
      <c r="BC25" s="240" t="str">
        <f t="shared" si="10"/>
        <v>-</v>
      </c>
      <c r="BD25" s="240" t="str">
        <f t="shared" si="10"/>
        <v>-</v>
      </c>
      <c r="BE25" s="240">
        <f t="shared" si="10"/>
        <v>1</v>
      </c>
      <c r="BF25" s="240" t="str">
        <f t="shared" si="10"/>
        <v>-</v>
      </c>
      <c r="BG25" s="240" t="str">
        <f t="shared" si="10"/>
        <v>-</v>
      </c>
      <c r="BH25" s="240" t="str">
        <f t="shared" si="10"/>
        <v>-</v>
      </c>
      <c r="BI25" s="240" t="str">
        <f t="shared" si="10"/>
        <v>-</v>
      </c>
      <c r="BJ25" s="240" t="str">
        <f t="shared" si="10"/>
        <v>-</v>
      </c>
      <c r="BK25" s="228"/>
      <c r="BL25" s="240"/>
      <c r="BM25" s="240"/>
      <c r="BN25" s="240"/>
      <c r="BO25" s="240"/>
      <c r="BP25" s="240"/>
      <c r="BQ25" s="240"/>
      <c r="BR25" s="240"/>
      <c r="BS25" s="240"/>
      <c r="BT25" s="221"/>
      <c r="BU25" s="195"/>
    </row>
    <row r="26" spans="1:73" ht="33.75" customHeight="1">
      <c r="A26" s="272" t="s">
        <v>326</v>
      </c>
      <c r="B26" s="239" t="s">
        <v>294</v>
      </c>
      <c r="C26" s="225"/>
      <c r="D26" s="237">
        <v>4</v>
      </c>
      <c r="E26" s="237">
        <v>4</v>
      </c>
      <c r="F26" s="238">
        <v>120</v>
      </c>
      <c r="G26" s="238">
        <v>40</v>
      </c>
      <c r="H26" s="238">
        <v>20</v>
      </c>
      <c r="I26" s="237"/>
      <c r="J26" s="237">
        <v>20</v>
      </c>
      <c r="K26" s="225">
        <v>80</v>
      </c>
      <c r="L26" s="236"/>
      <c r="M26" s="236"/>
      <c r="N26" s="237"/>
      <c r="O26" s="237">
        <v>5</v>
      </c>
      <c r="P26" s="237">
        <v>6</v>
      </c>
      <c r="Q26" s="221"/>
      <c r="R26" s="221"/>
      <c r="S26" s="221"/>
      <c r="T26" s="221"/>
      <c r="U26" s="228"/>
      <c r="V26" s="228"/>
      <c r="W26" s="228"/>
      <c r="X26" s="240"/>
      <c r="Y26" s="240"/>
      <c r="Z26" s="240"/>
      <c r="AA26" s="240"/>
      <c r="AB26" s="240"/>
      <c r="AC26" s="240"/>
      <c r="AD26" s="240"/>
      <c r="AE26" s="240"/>
      <c r="AF26" s="240"/>
      <c r="AG26" s="228"/>
      <c r="AH26" s="240"/>
      <c r="AI26" s="240"/>
      <c r="AJ26" s="240"/>
      <c r="AK26" s="240"/>
      <c r="AL26" s="240"/>
      <c r="AM26" s="240"/>
      <c r="AN26" s="240"/>
      <c r="AO26" s="240"/>
      <c r="AP26" s="240"/>
      <c r="AQ26" s="228"/>
      <c r="AR26" s="240"/>
      <c r="AS26" s="240"/>
      <c r="AT26" s="240"/>
      <c r="AU26" s="240"/>
      <c r="AV26" s="240"/>
      <c r="AW26" s="240"/>
      <c r="AX26" s="240"/>
      <c r="AY26" s="240"/>
      <c r="AZ26" s="240"/>
      <c r="BA26" s="228"/>
      <c r="BB26" s="240"/>
      <c r="BC26" s="240"/>
      <c r="BD26" s="240"/>
      <c r="BE26" s="240"/>
      <c r="BF26" s="240"/>
      <c r="BG26" s="240"/>
      <c r="BH26" s="240"/>
      <c r="BI26" s="240"/>
      <c r="BJ26" s="240"/>
      <c r="BK26" s="228"/>
      <c r="BL26" s="240"/>
      <c r="BM26" s="240"/>
      <c r="BN26" s="240"/>
      <c r="BO26" s="240"/>
      <c r="BP26" s="240"/>
      <c r="BQ26" s="240"/>
      <c r="BR26" s="240"/>
      <c r="BS26" s="240"/>
      <c r="BT26" s="221"/>
      <c r="BU26" s="195"/>
    </row>
    <row r="27" spans="1:73" ht="19.5" customHeight="1">
      <c r="A27" s="272" t="s">
        <v>312</v>
      </c>
      <c r="B27" s="239" t="s">
        <v>322</v>
      </c>
      <c r="C27" s="225"/>
      <c r="D27" s="237">
        <v>4</v>
      </c>
      <c r="E27" s="237">
        <v>4</v>
      </c>
      <c r="F27" s="238">
        <v>120</v>
      </c>
      <c r="G27" s="238">
        <v>40</v>
      </c>
      <c r="H27" s="238">
        <v>20</v>
      </c>
      <c r="I27" s="237"/>
      <c r="J27" s="237">
        <v>20</v>
      </c>
      <c r="K27" s="225">
        <f>F27-G27</f>
        <v>80</v>
      </c>
      <c r="L27" s="236"/>
      <c r="M27" s="236"/>
      <c r="N27" s="237"/>
      <c r="O27" s="237">
        <v>5</v>
      </c>
      <c r="P27" s="237">
        <v>6</v>
      </c>
      <c r="Q27" s="221"/>
      <c r="R27" s="221"/>
      <c r="S27" s="221"/>
      <c r="T27" s="221"/>
      <c r="U27" s="228"/>
      <c r="V27" s="228"/>
      <c r="W27" s="228"/>
      <c r="X27" s="240"/>
      <c r="Y27" s="240"/>
      <c r="Z27" s="240"/>
      <c r="AA27" s="240"/>
      <c r="AB27" s="240"/>
      <c r="AC27" s="240"/>
      <c r="AD27" s="240"/>
      <c r="AE27" s="240"/>
      <c r="AF27" s="240"/>
      <c r="AG27" s="228"/>
      <c r="AH27" s="240"/>
      <c r="AI27" s="240"/>
      <c r="AJ27" s="240"/>
      <c r="AK27" s="240"/>
      <c r="AL27" s="240"/>
      <c r="AM27" s="240"/>
      <c r="AN27" s="240"/>
      <c r="AO27" s="240"/>
      <c r="AP27" s="240"/>
      <c r="AQ27" s="228"/>
      <c r="AR27" s="240"/>
      <c r="AS27" s="240"/>
      <c r="AT27" s="240"/>
      <c r="AU27" s="240"/>
      <c r="AV27" s="240"/>
      <c r="AW27" s="240"/>
      <c r="AX27" s="240"/>
      <c r="AY27" s="240"/>
      <c r="AZ27" s="240"/>
      <c r="BA27" s="228"/>
      <c r="BB27" s="240"/>
      <c r="BC27" s="240"/>
      <c r="BD27" s="240"/>
      <c r="BE27" s="240"/>
      <c r="BF27" s="240"/>
      <c r="BG27" s="240"/>
      <c r="BH27" s="240"/>
      <c r="BI27" s="240"/>
      <c r="BJ27" s="240"/>
      <c r="BK27" s="228"/>
      <c r="BL27" s="240"/>
      <c r="BM27" s="240"/>
      <c r="BN27" s="240"/>
      <c r="BO27" s="240"/>
      <c r="BP27" s="240"/>
      <c r="BQ27" s="240"/>
      <c r="BR27" s="240"/>
      <c r="BS27" s="240"/>
      <c r="BT27" s="221"/>
      <c r="BU27" s="195"/>
    </row>
    <row r="28" spans="1:73" s="206" customFormat="1" ht="34.5" customHeight="1">
      <c r="A28" s="272" t="s">
        <v>327</v>
      </c>
      <c r="B28" s="239" t="s">
        <v>292</v>
      </c>
      <c r="C28" s="225"/>
      <c r="D28" s="225">
        <v>6</v>
      </c>
      <c r="E28" s="221">
        <v>4</v>
      </c>
      <c r="F28" s="228">
        <v>120</v>
      </c>
      <c r="G28" s="221">
        <v>42</v>
      </c>
      <c r="H28" s="221">
        <v>22</v>
      </c>
      <c r="I28" s="221"/>
      <c r="J28" s="223">
        <v>20</v>
      </c>
      <c r="K28" s="225">
        <v>78</v>
      </c>
      <c r="L28" s="225"/>
      <c r="M28" s="221"/>
      <c r="N28" s="221"/>
      <c r="O28" s="221"/>
      <c r="P28" s="221"/>
      <c r="Q28" s="221">
        <v>7</v>
      </c>
      <c r="R28" s="221">
        <v>7</v>
      </c>
      <c r="S28" s="221"/>
      <c r="T28" s="221"/>
      <c r="U28" s="228"/>
      <c r="V28" s="228"/>
      <c r="W28" s="228"/>
      <c r="X28" s="240"/>
      <c r="Y28" s="240"/>
      <c r="Z28" s="240"/>
      <c r="AA28" s="240"/>
      <c r="AB28" s="240"/>
      <c r="AC28" s="240"/>
      <c r="AD28" s="240"/>
      <c r="AE28" s="240"/>
      <c r="AF28" s="240"/>
      <c r="AG28" s="228"/>
      <c r="AH28" s="240"/>
      <c r="AI28" s="240"/>
      <c r="AJ28" s="240"/>
      <c r="AK28" s="240"/>
      <c r="AL28" s="240"/>
      <c r="AM28" s="240"/>
      <c r="AN28" s="240"/>
      <c r="AO28" s="240"/>
      <c r="AP28" s="240"/>
      <c r="AQ28" s="228"/>
      <c r="AR28" s="240"/>
      <c r="AS28" s="240"/>
      <c r="AT28" s="240"/>
      <c r="AU28" s="240"/>
      <c r="AV28" s="240"/>
      <c r="AW28" s="240"/>
      <c r="AX28" s="240"/>
      <c r="AY28" s="240"/>
      <c r="AZ28" s="240"/>
      <c r="BA28" s="228"/>
      <c r="BB28" s="240"/>
      <c r="BC28" s="240"/>
      <c r="BD28" s="240"/>
      <c r="BE28" s="240"/>
      <c r="BF28" s="240"/>
      <c r="BG28" s="240"/>
      <c r="BH28" s="240"/>
      <c r="BI28" s="240"/>
      <c r="BJ28" s="240"/>
      <c r="BK28" s="228"/>
      <c r="BL28" s="240"/>
      <c r="BM28" s="240"/>
      <c r="BN28" s="240"/>
      <c r="BO28" s="240"/>
      <c r="BP28" s="240"/>
      <c r="BQ28" s="240"/>
      <c r="BR28" s="240"/>
      <c r="BS28" s="240"/>
      <c r="BT28" s="221"/>
      <c r="BU28" s="205"/>
    </row>
    <row r="29" spans="1:73" s="206" customFormat="1" ht="24" customHeight="1">
      <c r="A29" s="272" t="s">
        <v>328</v>
      </c>
      <c r="B29" s="239" t="s">
        <v>293</v>
      </c>
      <c r="C29" s="225"/>
      <c r="D29" s="225">
        <v>6</v>
      </c>
      <c r="E29" s="221">
        <v>4</v>
      </c>
      <c r="F29" s="228">
        <v>120</v>
      </c>
      <c r="G29" s="221">
        <v>42</v>
      </c>
      <c r="H29" s="221">
        <v>22</v>
      </c>
      <c r="I29" s="221"/>
      <c r="J29" s="223">
        <v>20</v>
      </c>
      <c r="K29" s="225">
        <v>78</v>
      </c>
      <c r="L29" s="225"/>
      <c r="M29" s="221"/>
      <c r="N29" s="221"/>
      <c r="O29" s="221"/>
      <c r="P29" s="221"/>
      <c r="Q29" s="221">
        <v>7</v>
      </c>
      <c r="R29" s="221">
        <v>7</v>
      </c>
      <c r="S29" s="221"/>
      <c r="T29" s="221"/>
      <c r="U29" s="228"/>
      <c r="V29" s="228"/>
      <c r="W29" s="228"/>
      <c r="X29" s="240"/>
      <c r="Y29" s="240"/>
      <c r="Z29" s="240"/>
      <c r="AA29" s="240"/>
      <c r="AB29" s="240"/>
      <c r="AC29" s="240"/>
      <c r="AD29" s="240"/>
      <c r="AE29" s="240"/>
      <c r="AF29" s="240"/>
      <c r="AG29" s="228"/>
      <c r="AH29" s="240"/>
      <c r="AI29" s="240"/>
      <c r="AJ29" s="240"/>
      <c r="AK29" s="240"/>
      <c r="AL29" s="240"/>
      <c r="AM29" s="240"/>
      <c r="AN29" s="240"/>
      <c r="AO29" s="240"/>
      <c r="AP29" s="240"/>
      <c r="AQ29" s="228"/>
      <c r="AR29" s="240"/>
      <c r="AS29" s="240"/>
      <c r="AT29" s="240"/>
      <c r="AU29" s="240"/>
      <c r="AV29" s="240"/>
      <c r="AW29" s="240"/>
      <c r="AX29" s="240"/>
      <c r="AY29" s="240"/>
      <c r="AZ29" s="240"/>
      <c r="BA29" s="228"/>
      <c r="BB29" s="240"/>
      <c r="BC29" s="240"/>
      <c r="BD29" s="240"/>
      <c r="BE29" s="240"/>
      <c r="BF29" s="240"/>
      <c r="BG29" s="240"/>
      <c r="BH29" s="240"/>
      <c r="BI29" s="240"/>
      <c r="BJ29" s="240"/>
      <c r="BK29" s="228"/>
      <c r="BL29" s="240"/>
      <c r="BM29" s="240"/>
      <c r="BN29" s="240"/>
      <c r="BO29" s="240"/>
      <c r="BP29" s="240"/>
      <c r="BQ29" s="240"/>
      <c r="BR29" s="240"/>
      <c r="BS29" s="240"/>
      <c r="BT29" s="221"/>
      <c r="BU29" s="205"/>
    </row>
    <row r="30" spans="1:73" s="206" customFormat="1" ht="24" customHeight="1">
      <c r="A30" s="272" t="s">
        <v>329</v>
      </c>
      <c r="B30" s="239" t="s">
        <v>324</v>
      </c>
      <c r="C30" s="225"/>
      <c r="D30" s="225">
        <v>6</v>
      </c>
      <c r="E30" s="221">
        <v>4</v>
      </c>
      <c r="F30" s="228">
        <v>120</v>
      </c>
      <c r="G30" s="221">
        <v>42</v>
      </c>
      <c r="H30" s="221">
        <v>22</v>
      </c>
      <c r="I30" s="221"/>
      <c r="J30" s="223">
        <v>20</v>
      </c>
      <c r="K30" s="225">
        <v>78</v>
      </c>
      <c r="L30" s="225"/>
      <c r="M30" s="221"/>
      <c r="N30" s="221"/>
      <c r="O30" s="221"/>
      <c r="P30" s="221"/>
      <c r="Q30" s="221">
        <v>7</v>
      </c>
      <c r="R30" s="221">
        <v>7</v>
      </c>
      <c r="S30" s="221"/>
      <c r="T30" s="221"/>
      <c r="U30" s="228"/>
      <c r="V30" s="228"/>
      <c r="W30" s="228"/>
      <c r="X30" s="240"/>
      <c r="Y30" s="240"/>
      <c r="Z30" s="240"/>
      <c r="AA30" s="240"/>
      <c r="AB30" s="240"/>
      <c r="AC30" s="240"/>
      <c r="AD30" s="240"/>
      <c r="AE30" s="240"/>
      <c r="AF30" s="240"/>
      <c r="AG30" s="228"/>
      <c r="AH30" s="240"/>
      <c r="AI30" s="240"/>
      <c r="AJ30" s="240"/>
      <c r="AK30" s="240"/>
      <c r="AL30" s="240"/>
      <c r="AM30" s="240"/>
      <c r="AN30" s="240"/>
      <c r="AO30" s="240"/>
      <c r="AP30" s="240"/>
      <c r="AQ30" s="228"/>
      <c r="AR30" s="240"/>
      <c r="AS30" s="240"/>
      <c r="AT30" s="240"/>
      <c r="AU30" s="240"/>
      <c r="AV30" s="240"/>
      <c r="AW30" s="240"/>
      <c r="AX30" s="240"/>
      <c r="AY30" s="240"/>
      <c r="AZ30" s="240"/>
      <c r="BA30" s="228"/>
      <c r="BB30" s="240"/>
      <c r="BC30" s="240"/>
      <c r="BD30" s="240"/>
      <c r="BE30" s="240"/>
      <c r="BF30" s="240"/>
      <c r="BG30" s="240"/>
      <c r="BH30" s="240"/>
      <c r="BI30" s="240"/>
      <c r="BJ30" s="240"/>
      <c r="BK30" s="228"/>
      <c r="BL30" s="240"/>
      <c r="BM30" s="240"/>
      <c r="BN30" s="240"/>
      <c r="BO30" s="240"/>
      <c r="BP30" s="240"/>
      <c r="BQ30" s="240"/>
      <c r="BR30" s="240"/>
      <c r="BS30" s="240"/>
      <c r="BT30" s="221"/>
      <c r="BU30" s="205"/>
    </row>
    <row r="31" spans="1:73" s="206" customFormat="1" ht="24" customHeight="1">
      <c r="A31" s="272" t="s">
        <v>330</v>
      </c>
      <c r="B31" s="239" t="s">
        <v>325</v>
      </c>
      <c r="C31" s="225"/>
      <c r="D31" s="225">
        <v>6</v>
      </c>
      <c r="E31" s="221">
        <v>4</v>
      </c>
      <c r="F31" s="228">
        <v>120</v>
      </c>
      <c r="G31" s="221">
        <v>42</v>
      </c>
      <c r="H31" s="221">
        <v>22</v>
      </c>
      <c r="I31" s="221"/>
      <c r="J31" s="223">
        <v>20</v>
      </c>
      <c r="K31" s="225">
        <v>78</v>
      </c>
      <c r="L31" s="225"/>
      <c r="M31" s="221"/>
      <c r="N31" s="221"/>
      <c r="O31" s="221"/>
      <c r="P31" s="221"/>
      <c r="Q31" s="221">
        <v>7</v>
      </c>
      <c r="R31" s="221">
        <v>7</v>
      </c>
      <c r="S31" s="221"/>
      <c r="T31" s="221"/>
      <c r="U31" s="228"/>
      <c r="V31" s="228"/>
      <c r="W31" s="228"/>
      <c r="X31" s="240"/>
      <c r="Y31" s="240"/>
      <c r="Z31" s="240"/>
      <c r="AA31" s="240"/>
      <c r="AB31" s="240"/>
      <c r="AC31" s="240"/>
      <c r="AD31" s="240"/>
      <c r="AE31" s="240"/>
      <c r="AF31" s="240"/>
      <c r="AG31" s="228"/>
      <c r="AH31" s="240"/>
      <c r="AI31" s="240"/>
      <c r="AJ31" s="240"/>
      <c r="AK31" s="240"/>
      <c r="AL31" s="240"/>
      <c r="AM31" s="240"/>
      <c r="AN31" s="240"/>
      <c r="AO31" s="240"/>
      <c r="AP31" s="240"/>
      <c r="AQ31" s="228"/>
      <c r="AR31" s="240"/>
      <c r="AS31" s="240"/>
      <c r="AT31" s="240"/>
      <c r="AU31" s="240"/>
      <c r="AV31" s="240"/>
      <c r="AW31" s="240"/>
      <c r="AX31" s="240"/>
      <c r="AY31" s="240"/>
      <c r="AZ31" s="240"/>
      <c r="BA31" s="228"/>
      <c r="BB31" s="240"/>
      <c r="BC31" s="240"/>
      <c r="BD31" s="240"/>
      <c r="BE31" s="240"/>
      <c r="BF31" s="240"/>
      <c r="BG31" s="240"/>
      <c r="BH31" s="240"/>
      <c r="BI31" s="240"/>
      <c r="BJ31" s="240"/>
      <c r="BK31" s="228"/>
      <c r="BL31" s="240"/>
      <c r="BM31" s="240"/>
      <c r="BN31" s="240"/>
      <c r="BO31" s="240"/>
      <c r="BP31" s="240"/>
      <c r="BQ31" s="240"/>
      <c r="BR31" s="240"/>
      <c r="BS31" s="240"/>
      <c r="BT31" s="221"/>
      <c r="BU31" s="205"/>
    </row>
    <row r="32" spans="1:73" s="206" customFormat="1" ht="34.5" customHeight="1">
      <c r="A32" s="272" t="s">
        <v>331</v>
      </c>
      <c r="B32" s="239" t="s">
        <v>323</v>
      </c>
      <c r="C32" s="225"/>
      <c r="D32" s="225">
        <v>6</v>
      </c>
      <c r="E32" s="221">
        <v>4</v>
      </c>
      <c r="F32" s="228">
        <v>120</v>
      </c>
      <c r="G32" s="221">
        <v>42</v>
      </c>
      <c r="H32" s="221">
        <v>22</v>
      </c>
      <c r="I32" s="221"/>
      <c r="J32" s="223">
        <v>20</v>
      </c>
      <c r="K32" s="225">
        <v>78</v>
      </c>
      <c r="L32" s="225"/>
      <c r="M32" s="221"/>
      <c r="N32" s="221"/>
      <c r="O32" s="221"/>
      <c r="P32" s="221"/>
      <c r="Q32" s="221">
        <v>7</v>
      </c>
      <c r="R32" s="221">
        <v>7</v>
      </c>
      <c r="S32" s="221"/>
      <c r="T32" s="221"/>
      <c r="U32" s="228"/>
      <c r="V32" s="228"/>
      <c r="W32" s="228"/>
      <c r="X32" s="240"/>
      <c r="Y32" s="240"/>
      <c r="Z32" s="240"/>
      <c r="AA32" s="240"/>
      <c r="AB32" s="240"/>
      <c r="AC32" s="240"/>
      <c r="AD32" s="240"/>
      <c r="AE32" s="240"/>
      <c r="AF32" s="240"/>
      <c r="AG32" s="228"/>
      <c r="AH32" s="240"/>
      <c r="AI32" s="240"/>
      <c r="AJ32" s="240"/>
      <c r="AK32" s="240"/>
      <c r="AL32" s="240"/>
      <c r="AM32" s="240"/>
      <c r="AN32" s="240"/>
      <c r="AO32" s="240"/>
      <c r="AP32" s="240"/>
      <c r="AQ32" s="228"/>
      <c r="AR32" s="240"/>
      <c r="AS32" s="240"/>
      <c r="AT32" s="240"/>
      <c r="AU32" s="240"/>
      <c r="AV32" s="240"/>
      <c r="AW32" s="240"/>
      <c r="AX32" s="240"/>
      <c r="AY32" s="240"/>
      <c r="AZ32" s="240"/>
      <c r="BA32" s="228"/>
      <c r="BB32" s="240"/>
      <c r="BC32" s="240"/>
      <c r="BD32" s="240"/>
      <c r="BE32" s="240"/>
      <c r="BF32" s="240"/>
      <c r="BG32" s="240"/>
      <c r="BH32" s="240"/>
      <c r="BI32" s="240"/>
      <c r="BJ32" s="240"/>
      <c r="BK32" s="228"/>
      <c r="BL32" s="240"/>
      <c r="BM32" s="240"/>
      <c r="BN32" s="240"/>
      <c r="BO32" s="240"/>
      <c r="BP32" s="240"/>
      <c r="BQ32" s="240"/>
      <c r="BR32" s="240"/>
      <c r="BS32" s="240"/>
      <c r="BT32" s="221"/>
      <c r="BU32" s="205"/>
    </row>
    <row r="33" spans="1:73" s="206" customFormat="1" ht="14.25" customHeight="1">
      <c r="A33" s="257"/>
      <c r="B33" s="258" t="s">
        <v>278</v>
      </c>
      <c r="C33" s="267"/>
      <c r="D33" s="267">
        <v>4</v>
      </c>
      <c r="E33" s="267">
        <v>16</v>
      </c>
      <c r="F33" s="267">
        <v>480</v>
      </c>
      <c r="G33" s="267">
        <v>160</v>
      </c>
      <c r="H33" s="267">
        <v>80</v>
      </c>
      <c r="I33" s="267">
        <f aca="true" t="shared" si="11" ref="I33:AJ33">I23+I25+I28</f>
        <v>0</v>
      </c>
      <c r="J33" s="267">
        <v>80</v>
      </c>
      <c r="K33" s="267">
        <v>320</v>
      </c>
      <c r="L33" s="267">
        <f t="shared" si="11"/>
        <v>0</v>
      </c>
      <c r="M33" s="267">
        <f t="shared" si="11"/>
        <v>0</v>
      </c>
      <c r="N33" s="267">
        <f t="shared" si="11"/>
        <v>0</v>
      </c>
      <c r="O33" s="267">
        <f t="shared" si="11"/>
        <v>10</v>
      </c>
      <c r="P33" s="267">
        <f t="shared" si="11"/>
        <v>12</v>
      </c>
      <c r="Q33" s="267">
        <v>14</v>
      </c>
      <c r="R33" s="267">
        <v>14</v>
      </c>
      <c r="S33" s="267">
        <f t="shared" si="11"/>
        <v>0</v>
      </c>
      <c r="T33" s="267">
        <f t="shared" si="11"/>
        <v>1</v>
      </c>
      <c r="U33" s="267">
        <f t="shared" si="11"/>
        <v>0</v>
      </c>
      <c r="V33" s="267">
        <f t="shared" si="11"/>
        <v>0</v>
      </c>
      <c r="W33" s="267">
        <f t="shared" si="11"/>
        <v>0</v>
      </c>
      <c r="X33" s="267" t="e">
        <f t="shared" si="11"/>
        <v>#VALUE!</v>
      </c>
      <c r="Y33" s="267" t="e">
        <f t="shared" si="11"/>
        <v>#VALUE!</v>
      </c>
      <c r="Z33" s="267" t="e">
        <f t="shared" si="11"/>
        <v>#VALUE!</v>
      </c>
      <c r="AA33" s="267" t="e">
        <f t="shared" si="11"/>
        <v>#VALUE!</v>
      </c>
      <c r="AB33" s="267" t="e">
        <f t="shared" si="11"/>
        <v>#VALUE!</v>
      </c>
      <c r="AC33" s="267" t="e">
        <f t="shared" si="11"/>
        <v>#VALUE!</v>
      </c>
      <c r="AD33" s="267" t="e">
        <f t="shared" si="11"/>
        <v>#VALUE!</v>
      </c>
      <c r="AE33" s="267" t="e">
        <f t="shared" si="11"/>
        <v>#VALUE!</v>
      </c>
      <c r="AF33" s="267" t="e">
        <f t="shared" si="11"/>
        <v>#VALUE!</v>
      </c>
      <c r="AG33" s="267">
        <f t="shared" si="11"/>
        <v>0</v>
      </c>
      <c r="AH33" s="267" t="e">
        <f t="shared" si="11"/>
        <v>#VALUE!</v>
      </c>
      <c r="AI33" s="267" t="e">
        <f t="shared" si="11"/>
        <v>#VALUE!</v>
      </c>
      <c r="AJ33" s="267" t="e">
        <f t="shared" si="11"/>
        <v>#VALUE!</v>
      </c>
      <c r="AK33" s="267">
        <f aca="true" t="shared" si="12" ref="AK33:BT33">AK23+AK25+AK28</f>
        <v>1</v>
      </c>
      <c r="AL33" s="267" t="e">
        <f t="shared" si="12"/>
        <v>#VALUE!</v>
      </c>
      <c r="AM33" s="267" t="e">
        <f t="shared" si="12"/>
        <v>#VALUE!</v>
      </c>
      <c r="AN33" s="267" t="e">
        <f t="shared" si="12"/>
        <v>#VALUE!</v>
      </c>
      <c r="AO33" s="267" t="e">
        <f t="shared" si="12"/>
        <v>#VALUE!</v>
      </c>
      <c r="AP33" s="267" t="e">
        <f t="shared" si="12"/>
        <v>#VALUE!</v>
      </c>
      <c r="AQ33" s="267">
        <f t="shared" si="12"/>
        <v>0</v>
      </c>
      <c r="AR33" s="267" t="e">
        <f t="shared" si="12"/>
        <v>#VALUE!</v>
      </c>
      <c r="AS33" s="267" t="e">
        <f t="shared" si="12"/>
        <v>#VALUE!</v>
      </c>
      <c r="AT33" s="267" t="e">
        <f t="shared" si="12"/>
        <v>#VALUE!</v>
      </c>
      <c r="AU33" s="267" t="e">
        <f t="shared" si="12"/>
        <v>#VALUE!</v>
      </c>
      <c r="AV33" s="267" t="e">
        <f t="shared" si="12"/>
        <v>#VALUE!</v>
      </c>
      <c r="AW33" s="267" t="e">
        <f t="shared" si="12"/>
        <v>#VALUE!</v>
      </c>
      <c r="AX33" s="267" t="e">
        <f t="shared" si="12"/>
        <v>#VALUE!</v>
      </c>
      <c r="AY33" s="267" t="e">
        <f t="shared" si="12"/>
        <v>#VALUE!</v>
      </c>
      <c r="AZ33" s="267" t="e">
        <f t="shared" si="12"/>
        <v>#VALUE!</v>
      </c>
      <c r="BA33" s="267">
        <f t="shared" si="12"/>
        <v>0</v>
      </c>
      <c r="BB33" s="267" t="e">
        <f t="shared" si="12"/>
        <v>#VALUE!</v>
      </c>
      <c r="BC33" s="267" t="e">
        <f t="shared" si="12"/>
        <v>#VALUE!</v>
      </c>
      <c r="BD33" s="267" t="e">
        <f t="shared" si="12"/>
        <v>#VALUE!</v>
      </c>
      <c r="BE33" s="267">
        <f t="shared" si="12"/>
        <v>1</v>
      </c>
      <c r="BF33" s="267" t="e">
        <f t="shared" si="12"/>
        <v>#VALUE!</v>
      </c>
      <c r="BG33" s="267" t="e">
        <f t="shared" si="12"/>
        <v>#VALUE!</v>
      </c>
      <c r="BH33" s="267" t="e">
        <f t="shared" si="12"/>
        <v>#VALUE!</v>
      </c>
      <c r="BI33" s="267" t="e">
        <f t="shared" si="12"/>
        <v>#VALUE!</v>
      </c>
      <c r="BJ33" s="267" t="e">
        <f t="shared" si="12"/>
        <v>#VALUE!</v>
      </c>
      <c r="BK33" s="267">
        <f t="shared" si="12"/>
        <v>0</v>
      </c>
      <c r="BL33" s="267">
        <f t="shared" si="12"/>
        <v>0</v>
      </c>
      <c r="BM33" s="267">
        <f t="shared" si="12"/>
        <v>0</v>
      </c>
      <c r="BN33" s="267">
        <f t="shared" si="12"/>
        <v>0</v>
      </c>
      <c r="BO33" s="267">
        <f t="shared" si="12"/>
        <v>0</v>
      </c>
      <c r="BP33" s="267">
        <f t="shared" si="12"/>
        <v>0</v>
      </c>
      <c r="BQ33" s="267">
        <f t="shared" si="12"/>
        <v>0</v>
      </c>
      <c r="BR33" s="267">
        <f t="shared" si="12"/>
        <v>0</v>
      </c>
      <c r="BS33" s="267">
        <f t="shared" si="12"/>
        <v>0</v>
      </c>
      <c r="BT33" s="267">
        <f t="shared" si="12"/>
        <v>0</v>
      </c>
      <c r="BU33" s="268"/>
    </row>
    <row r="34" spans="1:73" s="206" customFormat="1" ht="14.25" customHeight="1">
      <c r="A34" s="257"/>
      <c r="B34" s="259" t="s">
        <v>288</v>
      </c>
      <c r="C34" s="267">
        <f aca="true" t="shared" si="13" ref="C34:L34">SUM(C20+C33)</f>
        <v>6</v>
      </c>
      <c r="D34" s="267">
        <f t="shared" si="13"/>
        <v>7</v>
      </c>
      <c r="E34" s="267">
        <f t="shared" si="13"/>
        <v>50</v>
      </c>
      <c r="F34" s="267">
        <f t="shared" si="13"/>
        <v>1500</v>
      </c>
      <c r="G34" s="267">
        <f t="shared" si="13"/>
        <v>474</v>
      </c>
      <c r="H34" s="267">
        <f t="shared" si="13"/>
        <v>202</v>
      </c>
      <c r="I34" s="267">
        <f t="shared" si="13"/>
        <v>0</v>
      </c>
      <c r="J34" s="267">
        <f t="shared" si="13"/>
        <v>272</v>
      </c>
      <c r="K34" s="267">
        <f t="shared" si="13"/>
        <v>1026</v>
      </c>
      <c r="L34" s="267">
        <f t="shared" si="13"/>
        <v>0</v>
      </c>
      <c r="M34" s="267">
        <v>20</v>
      </c>
      <c r="N34" s="267">
        <v>26</v>
      </c>
      <c r="O34" s="267">
        <f aca="true" t="shared" si="14" ref="O34:AT34">SUM(O20+O33)</f>
        <v>26</v>
      </c>
      <c r="P34" s="267">
        <f t="shared" si="14"/>
        <v>26</v>
      </c>
      <c r="Q34" s="267">
        <f t="shared" si="14"/>
        <v>22</v>
      </c>
      <c r="R34" s="267">
        <f t="shared" si="14"/>
        <v>20</v>
      </c>
      <c r="S34" s="267">
        <f t="shared" si="14"/>
        <v>0</v>
      </c>
      <c r="T34" s="267">
        <f t="shared" si="14"/>
        <v>1</v>
      </c>
      <c r="U34" s="267">
        <f t="shared" si="14"/>
        <v>0</v>
      </c>
      <c r="V34" s="267">
        <f t="shared" si="14"/>
        <v>0</v>
      </c>
      <c r="W34" s="267">
        <f t="shared" si="14"/>
        <v>0</v>
      </c>
      <c r="X34" s="267" t="e">
        <f t="shared" si="14"/>
        <v>#VALUE!</v>
      </c>
      <c r="Y34" s="267" t="e">
        <f t="shared" si="14"/>
        <v>#VALUE!</v>
      </c>
      <c r="Z34" s="267" t="e">
        <f t="shared" si="14"/>
        <v>#VALUE!</v>
      </c>
      <c r="AA34" s="267" t="e">
        <f t="shared" si="14"/>
        <v>#VALUE!</v>
      </c>
      <c r="AB34" s="267" t="e">
        <f t="shared" si="14"/>
        <v>#VALUE!</v>
      </c>
      <c r="AC34" s="267" t="e">
        <f t="shared" si="14"/>
        <v>#VALUE!</v>
      </c>
      <c r="AD34" s="267" t="e">
        <f t="shared" si="14"/>
        <v>#VALUE!</v>
      </c>
      <c r="AE34" s="267" t="e">
        <f t="shared" si="14"/>
        <v>#VALUE!</v>
      </c>
      <c r="AF34" s="267" t="e">
        <f t="shared" si="14"/>
        <v>#VALUE!</v>
      </c>
      <c r="AG34" s="267">
        <f t="shared" si="14"/>
        <v>0</v>
      </c>
      <c r="AH34" s="267" t="e">
        <f t="shared" si="14"/>
        <v>#VALUE!</v>
      </c>
      <c r="AI34" s="267" t="e">
        <f t="shared" si="14"/>
        <v>#VALUE!</v>
      </c>
      <c r="AJ34" s="267" t="e">
        <f t="shared" si="14"/>
        <v>#VALUE!</v>
      </c>
      <c r="AK34" s="267">
        <f t="shared" si="14"/>
        <v>1</v>
      </c>
      <c r="AL34" s="267" t="e">
        <f t="shared" si="14"/>
        <v>#VALUE!</v>
      </c>
      <c r="AM34" s="267" t="e">
        <f t="shared" si="14"/>
        <v>#VALUE!</v>
      </c>
      <c r="AN34" s="267" t="e">
        <f t="shared" si="14"/>
        <v>#VALUE!</v>
      </c>
      <c r="AO34" s="267" t="e">
        <f t="shared" si="14"/>
        <v>#VALUE!</v>
      </c>
      <c r="AP34" s="267" t="e">
        <f t="shared" si="14"/>
        <v>#VALUE!</v>
      </c>
      <c r="AQ34" s="267">
        <f t="shared" si="14"/>
        <v>0</v>
      </c>
      <c r="AR34" s="267" t="e">
        <f t="shared" si="14"/>
        <v>#VALUE!</v>
      </c>
      <c r="AS34" s="267" t="e">
        <f t="shared" si="14"/>
        <v>#VALUE!</v>
      </c>
      <c r="AT34" s="267" t="e">
        <f t="shared" si="14"/>
        <v>#VALUE!</v>
      </c>
      <c r="AU34" s="267" t="e">
        <f aca="true" t="shared" si="15" ref="AU34:BT34">SUM(AU20+AU33)</f>
        <v>#VALUE!</v>
      </c>
      <c r="AV34" s="267" t="e">
        <f t="shared" si="15"/>
        <v>#VALUE!</v>
      </c>
      <c r="AW34" s="267" t="e">
        <f t="shared" si="15"/>
        <v>#VALUE!</v>
      </c>
      <c r="AX34" s="267" t="e">
        <f t="shared" si="15"/>
        <v>#VALUE!</v>
      </c>
      <c r="AY34" s="267" t="e">
        <f t="shared" si="15"/>
        <v>#VALUE!</v>
      </c>
      <c r="AZ34" s="267" t="e">
        <f t="shared" si="15"/>
        <v>#VALUE!</v>
      </c>
      <c r="BA34" s="267">
        <f t="shared" si="15"/>
        <v>0</v>
      </c>
      <c r="BB34" s="267" t="e">
        <f t="shared" si="15"/>
        <v>#VALUE!</v>
      </c>
      <c r="BC34" s="267" t="e">
        <f t="shared" si="15"/>
        <v>#VALUE!</v>
      </c>
      <c r="BD34" s="267" t="e">
        <f t="shared" si="15"/>
        <v>#VALUE!</v>
      </c>
      <c r="BE34" s="267">
        <f t="shared" si="15"/>
        <v>2</v>
      </c>
      <c r="BF34" s="267" t="e">
        <f t="shared" si="15"/>
        <v>#VALUE!</v>
      </c>
      <c r="BG34" s="267" t="e">
        <f t="shared" si="15"/>
        <v>#VALUE!</v>
      </c>
      <c r="BH34" s="267" t="e">
        <f t="shared" si="15"/>
        <v>#VALUE!</v>
      </c>
      <c r="BI34" s="267" t="e">
        <f t="shared" si="15"/>
        <v>#VALUE!</v>
      </c>
      <c r="BJ34" s="267" t="e">
        <f t="shared" si="15"/>
        <v>#VALUE!</v>
      </c>
      <c r="BK34" s="267">
        <f t="shared" si="15"/>
        <v>0</v>
      </c>
      <c r="BL34" s="267">
        <f t="shared" si="15"/>
        <v>0</v>
      </c>
      <c r="BM34" s="267">
        <f t="shared" si="15"/>
        <v>0</v>
      </c>
      <c r="BN34" s="267">
        <f t="shared" si="15"/>
        <v>0</v>
      </c>
      <c r="BO34" s="267">
        <f t="shared" si="15"/>
        <v>0</v>
      </c>
      <c r="BP34" s="267">
        <f t="shared" si="15"/>
        <v>0</v>
      </c>
      <c r="BQ34" s="267">
        <f t="shared" si="15"/>
        <v>0</v>
      </c>
      <c r="BR34" s="267">
        <f t="shared" si="15"/>
        <v>0</v>
      </c>
      <c r="BS34" s="267">
        <f t="shared" si="15"/>
        <v>0</v>
      </c>
      <c r="BT34" s="267">
        <f t="shared" si="15"/>
        <v>0</v>
      </c>
      <c r="BU34" s="268"/>
    </row>
    <row r="35" spans="1:73" s="208" customFormat="1" ht="30" customHeight="1">
      <c r="A35" s="245"/>
      <c r="B35" s="316" t="s">
        <v>318</v>
      </c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6"/>
      <c r="AO35" s="316"/>
      <c r="AP35" s="316"/>
      <c r="AQ35" s="316"/>
      <c r="AR35" s="316"/>
      <c r="AS35" s="316"/>
      <c r="AT35" s="316"/>
      <c r="AU35" s="316"/>
      <c r="AV35" s="316"/>
      <c r="AW35" s="316"/>
      <c r="AX35" s="316"/>
      <c r="AY35" s="316"/>
      <c r="AZ35" s="316"/>
      <c r="BA35" s="316"/>
      <c r="BB35" s="316"/>
      <c r="BC35" s="316"/>
      <c r="BD35" s="316"/>
      <c r="BE35" s="316"/>
      <c r="BF35" s="316"/>
      <c r="BG35" s="316"/>
      <c r="BH35" s="316"/>
      <c r="BI35" s="316"/>
      <c r="BJ35" s="316"/>
      <c r="BK35" s="316"/>
      <c r="BL35" s="316"/>
      <c r="BM35" s="316"/>
      <c r="BN35" s="316"/>
      <c r="BO35" s="316"/>
      <c r="BP35" s="316"/>
      <c r="BQ35" s="316"/>
      <c r="BR35" s="316"/>
      <c r="BS35" s="316"/>
      <c r="BT35" s="316"/>
      <c r="BU35" s="269"/>
    </row>
    <row r="36" spans="1:73" s="208" customFormat="1" ht="16.5" customHeight="1">
      <c r="A36" s="260"/>
      <c r="B36" s="259" t="s">
        <v>271</v>
      </c>
      <c r="C36" s="257"/>
      <c r="D36" s="257"/>
      <c r="E36" s="257"/>
      <c r="F36" s="257"/>
      <c r="G36" s="261"/>
      <c r="H36" s="261"/>
      <c r="I36" s="262"/>
      <c r="J36" s="262"/>
      <c r="K36" s="262"/>
      <c r="L36" s="262"/>
      <c r="M36" s="267">
        <f aca="true" t="shared" si="16" ref="M36:R36">SUM(M34)</f>
        <v>20</v>
      </c>
      <c r="N36" s="267">
        <f t="shared" si="16"/>
        <v>26</v>
      </c>
      <c r="O36" s="267">
        <f t="shared" si="16"/>
        <v>26</v>
      </c>
      <c r="P36" s="267">
        <f t="shared" si="16"/>
        <v>26</v>
      </c>
      <c r="Q36" s="267">
        <f t="shared" si="16"/>
        <v>22</v>
      </c>
      <c r="R36" s="267">
        <f t="shared" si="16"/>
        <v>20</v>
      </c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9"/>
    </row>
    <row r="37" spans="1:73" s="208" customFormat="1" ht="12.75">
      <c r="A37" s="263"/>
      <c r="B37" s="259" t="s">
        <v>261</v>
      </c>
      <c r="C37" s="264"/>
      <c r="D37" s="264"/>
      <c r="E37" s="264"/>
      <c r="F37" s="264"/>
      <c r="G37" s="270"/>
      <c r="H37" s="270"/>
      <c r="I37" s="262"/>
      <c r="J37" s="262"/>
      <c r="K37" s="265"/>
      <c r="L37" s="262"/>
      <c r="M37" s="267"/>
      <c r="N37" s="267">
        <v>3</v>
      </c>
      <c r="O37" s="267"/>
      <c r="P37" s="267">
        <v>2</v>
      </c>
      <c r="Q37" s="267"/>
      <c r="R37" s="267">
        <v>1</v>
      </c>
      <c r="S37" s="267"/>
      <c r="T37" s="267"/>
      <c r="U37" s="267"/>
      <c r="V37" s="267"/>
      <c r="W37" s="267"/>
      <c r="X37" s="271"/>
      <c r="Y37" s="271"/>
      <c r="Z37" s="271"/>
      <c r="AA37" s="271"/>
      <c r="AB37" s="271"/>
      <c r="AC37" s="271"/>
      <c r="AD37" s="271"/>
      <c r="AE37" s="271"/>
      <c r="AF37" s="271"/>
      <c r="AG37" s="267"/>
      <c r="AH37" s="271"/>
      <c r="AI37" s="271"/>
      <c r="AJ37" s="271"/>
      <c r="AK37" s="271"/>
      <c r="AL37" s="271"/>
      <c r="AM37" s="271"/>
      <c r="AN37" s="271"/>
      <c r="AO37" s="271"/>
      <c r="AP37" s="271"/>
      <c r="AQ37" s="267"/>
      <c r="AR37" s="271"/>
      <c r="AS37" s="271"/>
      <c r="AT37" s="271"/>
      <c r="AU37" s="271"/>
      <c r="AV37" s="271"/>
      <c r="AW37" s="271"/>
      <c r="AX37" s="271"/>
      <c r="AY37" s="271"/>
      <c r="AZ37" s="271"/>
      <c r="BA37" s="267"/>
      <c r="BB37" s="271"/>
      <c r="BC37" s="271"/>
      <c r="BD37" s="271"/>
      <c r="BE37" s="271"/>
      <c r="BF37" s="271"/>
      <c r="BG37" s="271"/>
      <c r="BH37" s="271"/>
      <c r="BI37" s="271"/>
      <c r="BJ37" s="271"/>
      <c r="BK37" s="267"/>
      <c r="BL37" s="271"/>
      <c r="BM37" s="271"/>
      <c r="BN37" s="271"/>
      <c r="BO37" s="271"/>
      <c r="BP37" s="271"/>
      <c r="BQ37" s="271"/>
      <c r="BR37" s="271"/>
      <c r="BS37" s="271"/>
      <c r="BT37" s="271"/>
      <c r="BU37" s="269"/>
    </row>
    <row r="38" spans="1:73" s="208" customFormat="1" ht="16.5" customHeight="1">
      <c r="A38" s="263"/>
      <c r="B38" s="259" t="s">
        <v>129</v>
      </c>
      <c r="C38" s="264"/>
      <c r="D38" s="266"/>
      <c r="E38" s="266"/>
      <c r="F38" s="266"/>
      <c r="G38" s="266"/>
      <c r="H38" s="266"/>
      <c r="I38" s="262"/>
      <c r="J38" s="262"/>
      <c r="K38" s="265"/>
      <c r="L38" s="262"/>
      <c r="M38" s="267"/>
      <c r="N38" s="267">
        <v>1</v>
      </c>
      <c r="O38" s="267"/>
      <c r="P38" s="267">
        <v>3</v>
      </c>
      <c r="Q38" s="267"/>
      <c r="R38" s="267">
        <v>3</v>
      </c>
      <c r="S38" s="267"/>
      <c r="T38" s="267"/>
      <c r="U38" s="267"/>
      <c r="V38" s="267"/>
      <c r="W38" s="267"/>
      <c r="X38" s="271"/>
      <c r="Y38" s="271"/>
      <c r="Z38" s="271"/>
      <c r="AA38" s="271"/>
      <c r="AB38" s="271"/>
      <c r="AC38" s="271"/>
      <c r="AD38" s="271"/>
      <c r="AE38" s="271"/>
      <c r="AF38" s="271"/>
      <c r="AG38" s="267"/>
      <c r="AH38" s="271"/>
      <c r="AI38" s="271"/>
      <c r="AJ38" s="271"/>
      <c r="AK38" s="271"/>
      <c r="AL38" s="271"/>
      <c r="AM38" s="271"/>
      <c r="AN38" s="271"/>
      <c r="AO38" s="271"/>
      <c r="AP38" s="271"/>
      <c r="AQ38" s="267"/>
      <c r="AR38" s="271"/>
      <c r="AS38" s="271"/>
      <c r="AT38" s="271"/>
      <c r="AU38" s="271"/>
      <c r="AV38" s="271"/>
      <c r="AW38" s="271"/>
      <c r="AX38" s="271"/>
      <c r="AY38" s="271"/>
      <c r="AZ38" s="271"/>
      <c r="BA38" s="267"/>
      <c r="BB38" s="271"/>
      <c r="BC38" s="271"/>
      <c r="BD38" s="271"/>
      <c r="BE38" s="271"/>
      <c r="BF38" s="271"/>
      <c r="BG38" s="271"/>
      <c r="BH38" s="271"/>
      <c r="BI38" s="271"/>
      <c r="BJ38" s="271"/>
      <c r="BK38" s="267"/>
      <c r="BL38" s="271"/>
      <c r="BM38" s="271"/>
      <c r="BN38" s="271"/>
      <c r="BO38" s="271"/>
      <c r="BP38" s="271"/>
      <c r="BQ38" s="271"/>
      <c r="BR38" s="271"/>
      <c r="BS38" s="271"/>
      <c r="BT38" s="271"/>
      <c r="BU38" s="269"/>
    </row>
    <row r="39" spans="1:73" ht="19.5" customHeight="1">
      <c r="A39" s="314" t="s">
        <v>335</v>
      </c>
      <c r="B39" s="314"/>
      <c r="C39" s="317" t="s">
        <v>336</v>
      </c>
      <c r="D39" s="317"/>
      <c r="E39" s="317"/>
      <c r="F39" s="317"/>
      <c r="G39" s="317"/>
      <c r="H39" s="317"/>
      <c r="I39" s="317"/>
      <c r="J39" s="317" t="s">
        <v>316</v>
      </c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195"/>
    </row>
    <row r="40" spans="1:73" ht="36.75" customHeight="1">
      <c r="A40" s="313" t="s">
        <v>332</v>
      </c>
      <c r="B40" s="313"/>
      <c r="C40" s="310" t="s">
        <v>333</v>
      </c>
      <c r="D40" s="311"/>
      <c r="E40" s="311"/>
      <c r="F40" s="311"/>
      <c r="G40" s="311"/>
      <c r="H40" s="311"/>
      <c r="I40" s="312"/>
      <c r="J40" s="310" t="s">
        <v>319</v>
      </c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1"/>
      <c r="BS40" s="311"/>
      <c r="BT40" s="312"/>
      <c r="BU40" s="195"/>
    </row>
    <row r="41" spans="1:73" ht="12.75">
      <c r="A41" s="210"/>
      <c r="B41" s="211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2"/>
      <c r="N41" s="212"/>
      <c r="O41" s="212"/>
      <c r="P41" s="212"/>
      <c r="Q41" s="212"/>
      <c r="R41" s="212"/>
      <c r="S41" s="212"/>
      <c r="T41" s="212"/>
      <c r="U41" s="210"/>
      <c r="V41" s="210"/>
      <c r="W41" s="210"/>
      <c r="X41" s="209"/>
      <c r="Y41" s="209"/>
      <c r="Z41" s="209"/>
      <c r="AA41" s="209"/>
      <c r="AB41" s="209"/>
      <c r="AC41" s="209"/>
      <c r="AD41" s="209"/>
      <c r="AE41" s="209"/>
      <c r="AF41" s="209"/>
      <c r="AG41" s="210"/>
      <c r="AH41" s="209"/>
      <c r="AI41" s="209"/>
      <c r="AJ41" s="209"/>
      <c r="AK41" s="209"/>
      <c r="AL41" s="209"/>
      <c r="AM41" s="209"/>
      <c r="AN41" s="209"/>
      <c r="AO41" s="209"/>
      <c r="AP41" s="209"/>
      <c r="AQ41" s="210"/>
      <c r="AR41" s="209"/>
      <c r="AS41" s="209"/>
      <c r="AT41" s="209"/>
      <c r="AU41" s="209"/>
      <c r="AV41" s="209"/>
      <c r="AW41" s="209"/>
      <c r="AX41" s="209"/>
      <c r="AY41" s="209"/>
      <c r="AZ41" s="209"/>
      <c r="BA41" s="210"/>
      <c r="BB41" s="209"/>
      <c r="BC41" s="209"/>
      <c r="BD41" s="209"/>
      <c r="BE41" s="209"/>
      <c r="BF41" s="209"/>
      <c r="BG41" s="209"/>
      <c r="BH41" s="209"/>
      <c r="BI41" s="209"/>
      <c r="BJ41" s="209"/>
      <c r="BK41" s="210"/>
      <c r="BL41" s="209"/>
      <c r="BM41" s="209"/>
      <c r="BN41" s="209"/>
      <c r="BO41" s="209"/>
      <c r="BP41" s="209"/>
      <c r="BQ41" s="209"/>
      <c r="BR41" s="209"/>
      <c r="BS41" s="209"/>
      <c r="BT41" s="209"/>
      <c r="BU41" s="195"/>
    </row>
    <row r="42" spans="1:73" ht="12.75">
      <c r="A42" s="210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4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09"/>
      <c r="BU42" s="195"/>
    </row>
    <row r="43" spans="1:73" ht="12.75">
      <c r="A43" s="210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09"/>
      <c r="BU43" s="201"/>
    </row>
    <row r="44" spans="1:72" ht="12.75">
      <c r="A44" s="21"/>
      <c r="B44" s="19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02"/>
      <c r="N44" s="202"/>
      <c r="O44" s="202"/>
      <c r="P44" s="202"/>
      <c r="Q44" s="202"/>
      <c r="R44" s="202"/>
      <c r="S44" s="202"/>
      <c r="T44" s="202"/>
      <c r="U44" s="21"/>
      <c r="V44" s="21"/>
      <c r="W44" s="21"/>
      <c r="X44" s="195"/>
      <c r="Y44" s="195"/>
      <c r="Z44" s="195"/>
      <c r="AA44" s="195"/>
      <c r="AB44" s="195"/>
      <c r="AC44" s="195"/>
      <c r="AD44" s="195"/>
      <c r="AE44" s="195"/>
      <c r="AF44" s="195"/>
      <c r="AG44" s="21"/>
      <c r="AH44" s="195"/>
      <c r="AI44" s="195"/>
      <c r="AJ44" s="195"/>
      <c r="AK44" s="195"/>
      <c r="AL44" s="195"/>
      <c r="AM44" s="195"/>
      <c r="AN44" s="195"/>
      <c r="AO44" s="195"/>
      <c r="AP44" s="195"/>
      <c r="AQ44" s="21"/>
      <c r="AR44" s="195"/>
      <c r="AS44" s="195"/>
      <c r="AT44" s="195"/>
      <c r="AU44" s="195"/>
      <c r="AV44" s="195"/>
      <c r="AW44" s="195"/>
      <c r="AX44" s="195"/>
      <c r="AY44" s="195"/>
      <c r="AZ44" s="195"/>
      <c r="BA44" s="21"/>
      <c r="BB44" s="195"/>
      <c r="BC44" s="195"/>
      <c r="BD44" s="195"/>
      <c r="BE44" s="195"/>
      <c r="BF44" s="195"/>
      <c r="BG44" s="195"/>
      <c r="BH44" s="195"/>
      <c r="BI44" s="195"/>
      <c r="BJ44" s="195"/>
      <c r="BK44" s="21"/>
      <c r="BL44" s="195"/>
      <c r="BM44" s="195"/>
      <c r="BN44" s="195"/>
      <c r="BO44" s="195"/>
      <c r="BP44" s="195"/>
      <c r="BQ44" s="195"/>
      <c r="BR44" s="195"/>
      <c r="BS44" s="195"/>
      <c r="BT44" s="195"/>
    </row>
    <row r="45" spans="1:72" ht="13.5" thickBot="1">
      <c r="A45" s="21"/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X45" s="195"/>
      <c r="Y45" s="195"/>
      <c r="Z45" s="195"/>
      <c r="AA45" s="195"/>
      <c r="AB45" s="195"/>
      <c r="AC45" s="195"/>
      <c r="AD45" s="195"/>
      <c r="AE45" s="195"/>
      <c r="AF45" s="195"/>
      <c r="AG45" s="21"/>
      <c r="AH45" s="195"/>
      <c r="AI45" s="195"/>
      <c r="AJ45" s="195"/>
      <c r="AK45" s="195"/>
      <c r="AL45" s="195"/>
      <c r="AM45" s="195"/>
      <c r="AN45" s="195"/>
      <c r="AO45" s="195"/>
      <c r="AP45" s="195"/>
      <c r="AQ45" s="21"/>
      <c r="AR45" s="195"/>
      <c r="AS45" s="195"/>
      <c r="AT45" s="195"/>
      <c r="AU45" s="195"/>
      <c r="AV45" s="195"/>
      <c r="AW45" s="195"/>
      <c r="AX45" s="195"/>
      <c r="AY45" s="195"/>
      <c r="AZ45" s="195"/>
      <c r="BA45" s="21"/>
      <c r="BB45" s="195"/>
      <c r="BC45" s="195"/>
      <c r="BD45" s="195"/>
      <c r="BE45" s="195"/>
      <c r="BF45" s="195"/>
      <c r="BG45" s="195"/>
      <c r="BH45" s="195"/>
      <c r="BI45" s="195"/>
      <c r="BJ45" s="195"/>
      <c r="BK45" s="21"/>
      <c r="BL45" s="195"/>
      <c r="BM45" s="195"/>
      <c r="BN45" s="195"/>
      <c r="BO45" s="195"/>
      <c r="BP45" s="195"/>
      <c r="BQ45" s="195"/>
      <c r="BR45" s="195"/>
      <c r="BS45" s="195"/>
      <c r="BT45" s="195"/>
    </row>
    <row r="46" spans="1:72" ht="13.5" thickTop="1">
      <c r="A46" s="21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21"/>
      <c r="V46" s="21"/>
      <c r="X46" s="198"/>
      <c r="Y46" s="198"/>
      <c r="Z46" s="198"/>
      <c r="AA46" s="198"/>
      <c r="AB46" s="198"/>
      <c r="AC46" s="198"/>
      <c r="AD46" s="198"/>
      <c r="AE46" s="198"/>
      <c r="AF46" s="198"/>
      <c r="AG46" s="199"/>
      <c r="AH46" s="198"/>
      <c r="AI46" s="198"/>
      <c r="AJ46" s="198"/>
      <c r="AK46" s="198"/>
      <c r="AL46" s="198"/>
      <c r="AM46" s="198"/>
      <c r="AN46" s="198"/>
      <c r="AO46" s="198"/>
      <c r="AP46" s="198"/>
      <c r="AQ46" s="199"/>
      <c r="AR46" s="198"/>
      <c r="AS46" s="198"/>
      <c r="AT46" s="198"/>
      <c r="AU46" s="198"/>
      <c r="AV46" s="198"/>
      <c r="AW46" s="198"/>
      <c r="AX46" s="198"/>
      <c r="AY46" s="198"/>
      <c r="AZ46" s="198"/>
      <c r="BA46" s="199"/>
      <c r="BB46" s="198"/>
      <c r="BC46" s="198"/>
      <c r="BD46" s="198"/>
      <c r="BE46" s="198"/>
      <c r="BF46" s="198"/>
      <c r="BG46" s="198"/>
      <c r="BH46" s="198"/>
      <c r="BI46" s="198"/>
      <c r="BJ46" s="198"/>
      <c r="BK46" s="199"/>
      <c r="BL46" s="198"/>
      <c r="BM46" s="198"/>
      <c r="BN46" s="198"/>
      <c r="BO46" s="198"/>
      <c r="BP46" s="198"/>
      <c r="BQ46" s="198"/>
      <c r="BR46" s="198"/>
      <c r="BS46" s="198"/>
      <c r="BT46" s="195"/>
    </row>
    <row r="47" spans="1:72" ht="18" customHeight="1">
      <c r="A47" s="21"/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196"/>
      <c r="M47" s="196"/>
      <c r="N47" s="196"/>
      <c r="O47" s="196"/>
      <c r="P47" s="196"/>
      <c r="Q47" s="196"/>
      <c r="R47" s="196"/>
      <c r="S47" s="196"/>
      <c r="T47" s="196"/>
      <c r="U47" s="201" t="e">
        <f>U38+#REF!+#REF!</f>
        <v>#REF!</v>
      </c>
      <c r="V47" s="201" t="e">
        <f>V38+#REF!+#REF!</f>
        <v>#REF!</v>
      </c>
      <c r="W47" s="201" t="e">
        <f>W38+#REF!+#REF!</f>
        <v>#REF!</v>
      </c>
      <c r="X47" s="201" t="e">
        <f>X38+#REF!+#REF!</f>
        <v>#REF!</v>
      </c>
      <c r="Y47" s="201" t="e">
        <f>Y38+#REF!+#REF!</f>
        <v>#REF!</v>
      </c>
      <c r="Z47" s="201" t="e">
        <f>Z38+#REF!+#REF!</f>
        <v>#REF!</v>
      </c>
      <c r="AA47" s="201" t="e">
        <f>AA38+#REF!+#REF!</f>
        <v>#REF!</v>
      </c>
      <c r="AB47" s="201" t="e">
        <f>AB38+#REF!+#REF!</f>
        <v>#REF!</v>
      </c>
      <c r="AC47" s="201" t="e">
        <f>AC38+#REF!+#REF!</f>
        <v>#REF!</v>
      </c>
      <c r="AD47" s="201" t="e">
        <f>AD38+#REF!+#REF!</f>
        <v>#REF!</v>
      </c>
      <c r="AE47" s="201" t="e">
        <f>AE38+#REF!+#REF!</f>
        <v>#REF!</v>
      </c>
      <c r="AF47" s="201" t="e">
        <f>AF38+#REF!+#REF!</f>
        <v>#REF!</v>
      </c>
      <c r="AG47" s="201" t="e">
        <f>AG38+#REF!+#REF!</f>
        <v>#REF!</v>
      </c>
      <c r="AH47" s="201" t="e">
        <f>AH38+#REF!+#REF!</f>
        <v>#REF!</v>
      </c>
      <c r="AI47" s="201" t="e">
        <f>AI38+#REF!+#REF!</f>
        <v>#REF!</v>
      </c>
      <c r="AJ47" s="201" t="e">
        <f>AJ38+#REF!+#REF!</f>
        <v>#REF!</v>
      </c>
      <c r="AK47" s="201" t="e">
        <f>AK38+#REF!+#REF!</f>
        <v>#REF!</v>
      </c>
      <c r="AL47" s="201" t="e">
        <f>AL38+#REF!+#REF!</f>
        <v>#REF!</v>
      </c>
      <c r="AM47" s="201" t="e">
        <f>AM38+#REF!+#REF!</f>
        <v>#REF!</v>
      </c>
      <c r="AN47" s="201" t="e">
        <f>AN38+#REF!+#REF!</f>
        <v>#REF!</v>
      </c>
      <c r="AO47" s="201" t="e">
        <f>AO38+#REF!+#REF!</f>
        <v>#REF!</v>
      </c>
      <c r="AP47" s="201" t="e">
        <f>AP38+#REF!+#REF!</f>
        <v>#REF!</v>
      </c>
      <c r="AQ47" s="201" t="e">
        <f>AQ38+#REF!+#REF!</f>
        <v>#REF!</v>
      </c>
      <c r="AR47" s="201" t="e">
        <f>AR38+#REF!+#REF!</f>
        <v>#REF!</v>
      </c>
      <c r="AS47" s="201" t="e">
        <f>AS38+#REF!+#REF!</f>
        <v>#REF!</v>
      </c>
      <c r="AT47" s="201" t="e">
        <f>AT38+#REF!+#REF!</f>
        <v>#REF!</v>
      </c>
      <c r="AU47" s="201" t="e">
        <f>AU38+#REF!+#REF!</f>
        <v>#REF!</v>
      </c>
      <c r="AV47" s="201" t="e">
        <f>AV38+#REF!+#REF!</f>
        <v>#REF!</v>
      </c>
      <c r="AW47" s="201" t="e">
        <f>AW38+#REF!+#REF!</f>
        <v>#REF!</v>
      </c>
      <c r="AX47" s="201" t="e">
        <f>AX38+#REF!+#REF!</f>
        <v>#REF!</v>
      </c>
      <c r="AY47" s="201" t="e">
        <f>AY38+#REF!+#REF!</f>
        <v>#REF!</v>
      </c>
      <c r="AZ47" s="201" t="e">
        <f>AZ38+#REF!+#REF!</f>
        <v>#REF!</v>
      </c>
      <c r="BA47" s="201" t="e">
        <f>BA38+#REF!+#REF!</f>
        <v>#REF!</v>
      </c>
      <c r="BB47" s="201" t="e">
        <f>BB38+#REF!+#REF!</f>
        <v>#REF!</v>
      </c>
      <c r="BC47" s="201" t="e">
        <f>BC38+#REF!+#REF!</f>
        <v>#REF!</v>
      </c>
      <c r="BD47" s="201" t="e">
        <f>BD38+#REF!+#REF!</f>
        <v>#REF!</v>
      </c>
      <c r="BE47" s="201" t="e">
        <f>BE38+#REF!+#REF!</f>
        <v>#REF!</v>
      </c>
      <c r="BF47" s="201" t="e">
        <f>BF38+#REF!+#REF!</f>
        <v>#REF!</v>
      </c>
      <c r="BG47" s="201" t="e">
        <f>BG38+#REF!+#REF!</f>
        <v>#REF!</v>
      </c>
      <c r="BH47" s="201" t="e">
        <f>BH38+#REF!+#REF!</f>
        <v>#REF!</v>
      </c>
      <c r="BI47" s="201" t="e">
        <f>BI38+#REF!+#REF!</f>
        <v>#REF!</v>
      </c>
      <c r="BJ47" s="201" t="e">
        <f>BJ38+#REF!+#REF!</f>
        <v>#REF!</v>
      </c>
      <c r="BK47" s="201" t="e">
        <f>BK38+#REF!+#REF!</f>
        <v>#REF!</v>
      </c>
      <c r="BL47" s="201" t="e">
        <f>BL38+#REF!+#REF!</f>
        <v>#REF!</v>
      </c>
      <c r="BM47" s="201" t="e">
        <f>BM38+#REF!+#REF!</f>
        <v>#REF!</v>
      </c>
      <c r="BN47" s="201" t="e">
        <f>BN38+#REF!+#REF!</f>
        <v>#REF!</v>
      </c>
      <c r="BO47" s="201" t="e">
        <f>BO38+#REF!+#REF!</f>
        <v>#REF!</v>
      </c>
      <c r="BP47" s="201" t="e">
        <f>BP38+#REF!+#REF!</f>
        <v>#REF!</v>
      </c>
      <c r="BQ47" s="201" t="e">
        <f>BQ38+#REF!+#REF!</f>
        <v>#REF!</v>
      </c>
      <c r="BR47" s="201" t="e">
        <f>BR38+#REF!+#REF!</f>
        <v>#REF!</v>
      </c>
      <c r="BS47" s="201" t="e">
        <f>BS38+#REF!+#REF!</f>
        <v>#REF!</v>
      </c>
      <c r="BT47" s="201"/>
    </row>
    <row r="48" spans="1:72" ht="12.75">
      <c r="A48" s="21"/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"/>
      <c r="V48" s="3"/>
      <c r="BT48" s="21"/>
    </row>
    <row r="49" spans="1:72" ht="12.75">
      <c r="A49" s="21"/>
      <c r="B49" s="196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196"/>
      <c r="N49" s="196"/>
      <c r="O49" s="196"/>
      <c r="P49" s="196"/>
      <c r="Q49" s="196"/>
      <c r="R49" s="196"/>
      <c r="S49" s="196"/>
      <c r="T49" s="196"/>
      <c r="U49" s="3" t="e">
        <f>#REF!+#REF!+#REF!+#REF!+#REF!+#REF!</f>
        <v>#REF!</v>
      </c>
      <c r="V49" s="3" t="e">
        <f>#REF!+#REF!+#REF!+#REF!+#REF!+#REF!</f>
        <v>#REF!</v>
      </c>
      <c r="BT49" s="21"/>
    </row>
    <row r="50" spans="1:72" ht="13.5" thickBot="1">
      <c r="A50" s="21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"/>
      <c r="V50" s="2"/>
      <c r="BT50" s="21"/>
    </row>
    <row r="51" spans="1:72" ht="15">
      <c r="A51" s="21"/>
      <c r="B51" s="73"/>
      <c r="C51" s="73"/>
      <c r="D51" s="73"/>
      <c r="E51" s="196"/>
      <c r="F51" s="196"/>
      <c r="G51" s="196"/>
      <c r="H51" s="21"/>
      <c r="I51" s="207"/>
      <c r="J51" s="21"/>
      <c r="L51" s="21"/>
      <c r="M51" s="21"/>
      <c r="N51" s="21"/>
      <c r="O51" s="21"/>
      <c r="P51" s="21"/>
      <c r="Q51" s="21"/>
      <c r="R51" s="21"/>
      <c r="S51" s="21"/>
      <c r="T51" s="19" t="e">
        <f>#REF!+#REF!+#REF!+T33+#REF!</f>
        <v>#REF!</v>
      </c>
      <c r="U51" s="20"/>
      <c r="W51" s="181"/>
      <c r="X51" s="181"/>
      <c r="Y51" s="181"/>
      <c r="Z51" s="181"/>
      <c r="AA51" s="181"/>
      <c r="AB51" s="181"/>
      <c r="AC51" s="181"/>
      <c r="AD51" s="181"/>
      <c r="AE51" s="181"/>
      <c r="AF51" s="1"/>
      <c r="AG51" s="181"/>
      <c r="AH51" s="181"/>
      <c r="AI51" s="181"/>
      <c r="AJ51" s="181"/>
      <c r="AK51" s="181"/>
      <c r="AL51" s="181"/>
      <c r="AM51" s="181"/>
      <c r="AN51" s="181"/>
      <c r="AO51" s="181"/>
      <c r="AP51" s="1"/>
      <c r="AQ51" s="181"/>
      <c r="AR51" s="181"/>
      <c r="AS51" s="181"/>
      <c r="AT51" s="181"/>
      <c r="AU51" s="181"/>
      <c r="AV51" s="181"/>
      <c r="AW51" s="181"/>
      <c r="AX51" s="181"/>
      <c r="AY51" s="181"/>
      <c r="AZ51" s="1"/>
      <c r="BA51" s="181"/>
      <c r="BB51" s="181"/>
      <c r="BC51" s="181"/>
      <c r="BD51" s="181"/>
      <c r="BE51" s="181"/>
      <c r="BF51" s="181"/>
      <c r="BG51" s="181"/>
      <c r="BH51" s="181"/>
      <c r="BI51" s="181"/>
      <c r="BK51" s="181"/>
      <c r="BL51" s="181"/>
      <c r="BM51" s="181"/>
      <c r="BN51" s="181"/>
      <c r="BO51" s="181"/>
      <c r="BP51" s="181"/>
      <c r="BQ51" s="181"/>
      <c r="BR51" s="181"/>
      <c r="BS51" s="203"/>
      <c r="BT51" s="202"/>
    </row>
    <row r="53" spans="2:72" ht="12.75"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</row>
    <row r="54" spans="2:72" ht="12.75"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</row>
    <row r="55" spans="2:72" ht="12.75"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</row>
    <row r="56" spans="2:72" ht="12.75"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</row>
    <row r="57" spans="2:72" ht="12.75"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</row>
    <row r="58" spans="2:72" ht="12.75"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</row>
    <row r="59" spans="2:72" ht="12.75"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</row>
    <row r="60" spans="2:72" ht="12.75"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</row>
    <row r="61" ht="12.75">
      <c r="BT61" s="21"/>
    </row>
    <row r="62" ht="12.75">
      <c r="BT62" s="21"/>
    </row>
    <row r="63" ht="12.75">
      <c r="BT63" s="21"/>
    </row>
    <row r="64" ht="12.75">
      <c r="BT64" s="21"/>
    </row>
    <row r="65" ht="12.75">
      <c r="BT65" s="21"/>
    </row>
    <row r="66" ht="12.75">
      <c r="BT66" s="21"/>
    </row>
    <row r="67" ht="12.75">
      <c r="BT67" s="21"/>
    </row>
    <row r="68" ht="12.75">
      <c r="BT68" s="21"/>
    </row>
    <row r="69" ht="12.75">
      <c r="BT69" s="21"/>
    </row>
    <row r="70" ht="12.75">
      <c r="BT70" s="21"/>
    </row>
    <row r="71" ht="12.75">
      <c r="BT71" s="21"/>
    </row>
    <row r="72" ht="12.75">
      <c r="BT72" s="21"/>
    </row>
    <row r="73" ht="12.75">
      <c r="BT73" s="21"/>
    </row>
    <row r="74" ht="12.75">
      <c r="BT74" s="21"/>
    </row>
    <row r="75" ht="12.75">
      <c r="BT75" s="21"/>
    </row>
    <row r="76" ht="12.75">
      <c r="BT76" s="21"/>
    </row>
    <row r="77" ht="12.75">
      <c r="BT77" s="21"/>
    </row>
    <row r="78" ht="12.75">
      <c r="BT78" s="21"/>
    </row>
    <row r="79" ht="12.75">
      <c r="BT79" s="21"/>
    </row>
    <row r="80" ht="12.75">
      <c r="BT80" s="21"/>
    </row>
    <row r="81" ht="12.75">
      <c r="BT81" s="21"/>
    </row>
    <row r="82" ht="12.75">
      <c r="BT82" s="21"/>
    </row>
    <row r="83" ht="12.75">
      <c r="BT83" s="21"/>
    </row>
    <row r="84" ht="12.75">
      <c r="BT84" s="21"/>
    </row>
    <row r="85" ht="12.75">
      <c r="BT85" s="21"/>
    </row>
    <row r="86" ht="12.75">
      <c r="BT86" s="21"/>
    </row>
    <row r="87" ht="12.75">
      <c r="BT87" s="21"/>
    </row>
    <row r="88" ht="12.75">
      <c r="BT88" s="21"/>
    </row>
    <row r="89" ht="12.75">
      <c r="BT89" s="21"/>
    </row>
    <row r="90" ht="12.75">
      <c r="BT90" s="21"/>
    </row>
    <row r="91" ht="12.75">
      <c r="BT91" s="21"/>
    </row>
    <row r="92" ht="12.75">
      <c r="BT92" s="21"/>
    </row>
    <row r="93" ht="12.75">
      <c r="BT93" s="21"/>
    </row>
    <row r="94" ht="12.75">
      <c r="BT94" s="21"/>
    </row>
    <row r="95" ht="12.75">
      <c r="BT95" s="21"/>
    </row>
    <row r="96" ht="12.75">
      <c r="BT96" s="21"/>
    </row>
    <row r="97" ht="12.75">
      <c r="BT97" s="21"/>
    </row>
    <row r="98" ht="12.75">
      <c r="BT98" s="21"/>
    </row>
    <row r="99" ht="12.75">
      <c r="BT99" s="21"/>
    </row>
    <row r="100" ht="12.75">
      <c r="BT100" s="21"/>
    </row>
    <row r="101" ht="12.75">
      <c r="BT101" s="21"/>
    </row>
    <row r="102" ht="12.75">
      <c r="BT102" s="21"/>
    </row>
    <row r="103" ht="12.75">
      <c r="BT103" s="21"/>
    </row>
    <row r="104" ht="12.75">
      <c r="BT104" s="21"/>
    </row>
    <row r="105" ht="12.75">
      <c r="BT105" s="21"/>
    </row>
    <row r="106" ht="12.75">
      <c r="BT106" s="21"/>
    </row>
    <row r="107" ht="12.75">
      <c r="BT107" s="21"/>
    </row>
    <row r="108" ht="12.75">
      <c r="BT108" s="21"/>
    </row>
    <row r="109" ht="12.75">
      <c r="BT109" s="21"/>
    </row>
    <row r="110" ht="12.75">
      <c r="BT110" s="21"/>
    </row>
    <row r="111" ht="12.75">
      <c r="BT111" s="21"/>
    </row>
    <row r="112" ht="12.75">
      <c r="BT112" s="21"/>
    </row>
    <row r="113" ht="12.75">
      <c r="BT113" s="21"/>
    </row>
    <row r="114" ht="12.75">
      <c r="BT114" s="21"/>
    </row>
    <row r="115" ht="12.75">
      <c r="BT115" s="21"/>
    </row>
    <row r="116" ht="12.75">
      <c r="BT116" s="21"/>
    </row>
    <row r="117" ht="12.75">
      <c r="BT117" s="21"/>
    </row>
    <row r="118" ht="12.75">
      <c r="BT118" s="21"/>
    </row>
    <row r="119" ht="12.75">
      <c r="BT119" s="21"/>
    </row>
    <row r="120" ht="12.75">
      <c r="BT120" s="21"/>
    </row>
    <row r="121" ht="12.75">
      <c r="BT121" s="21"/>
    </row>
    <row r="122" ht="12.75">
      <c r="BT122" s="21"/>
    </row>
    <row r="123" ht="12.75">
      <c r="BT123" s="21"/>
    </row>
    <row r="124" ht="12.75">
      <c r="BT124" s="21"/>
    </row>
    <row r="125" ht="12.75">
      <c r="BT125" s="21"/>
    </row>
    <row r="126" ht="12.75">
      <c r="BT126" s="21"/>
    </row>
    <row r="127" ht="12.75">
      <c r="BT127" s="21"/>
    </row>
    <row r="128" ht="12.75">
      <c r="BT128" s="21"/>
    </row>
    <row r="129" ht="12.75">
      <c r="BT129" s="21"/>
    </row>
    <row r="130" ht="12.75">
      <c r="BT130" s="21"/>
    </row>
    <row r="131" ht="12.75">
      <c r="BT131" s="21"/>
    </row>
    <row r="132" ht="12.75">
      <c r="BT132" s="21"/>
    </row>
    <row r="133" ht="12.75">
      <c r="BT133" s="21"/>
    </row>
    <row r="134" ht="12.75">
      <c r="BT134" s="21"/>
    </row>
    <row r="135" ht="12.75">
      <c r="BT135" s="21"/>
    </row>
    <row r="136" ht="12.75">
      <c r="BT136" s="21"/>
    </row>
    <row r="137" ht="12.75">
      <c r="BT137" s="21"/>
    </row>
    <row r="138" ht="12.75">
      <c r="BT138" s="21"/>
    </row>
    <row r="139" ht="12.75">
      <c r="BT139" s="21"/>
    </row>
    <row r="140" ht="12.75">
      <c r="BT140" s="21"/>
    </row>
    <row r="141" ht="12.75">
      <c r="BT141" s="21"/>
    </row>
    <row r="142" ht="12.75">
      <c r="BT142" s="21"/>
    </row>
    <row r="143" ht="12.75">
      <c r="BT143" s="21"/>
    </row>
    <row r="144" ht="12.75">
      <c r="BT144" s="21"/>
    </row>
    <row r="145" ht="12.75">
      <c r="BT145" s="21"/>
    </row>
    <row r="146" ht="12.75">
      <c r="BT146" s="21"/>
    </row>
    <row r="147" ht="12.75">
      <c r="BT147" s="21"/>
    </row>
    <row r="148" ht="12.75">
      <c r="BT148" s="21"/>
    </row>
    <row r="149" ht="12.75">
      <c r="BT149" s="21"/>
    </row>
    <row r="150" ht="12.75">
      <c r="BT150" s="21"/>
    </row>
    <row r="151" ht="12.75">
      <c r="BT151" s="21"/>
    </row>
    <row r="152" ht="12.75">
      <c r="BT152" s="21"/>
    </row>
    <row r="153" ht="12.75">
      <c r="BT153" s="21"/>
    </row>
    <row r="154" ht="12.75">
      <c r="BT154" s="21"/>
    </row>
    <row r="155" ht="12.75">
      <c r="BT155" s="21"/>
    </row>
    <row r="156" ht="12.75">
      <c r="BT156" s="21"/>
    </row>
    <row r="157" ht="12.75">
      <c r="BT157" s="21"/>
    </row>
    <row r="158" ht="12.75">
      <c r="BT158" s="21"/>
    </row>
    <row r="159" ht="12.75">
      <c r="BT159" s="21"/>
    </row>
    <row r="160" ht="12.75">
      <c r="BT160" s="21"/>
    </row>
    <row r="161" ht="12.75">
      <c r="BT161" s="21"/>
    </row>
    <row r="162" ht="12.75">
      <c r="BT162" s="21"/>
    </row>
    <row r="163" ht="12.75">
      <c r="BT163" s="21"/>
    </row>
    <row r="164" ht="12.75">
      <c r="BT164" s="21"/>
    </row>
    <row r="165" ht="12.75">
      <c r="BT165" s="21"/>
    </row>
    <row r="166" ht="12.75">
      <c r="BT166" s="21"/>
    </row>
    <row r="167" ht="12.75">
      <c r="BT167" s="21"/>
    </row>
    <row r="168" ht="12.75">
      <c r="BT168" s="21"/>
    </row>
    <row r="169" ht="12.75">
      <c r="BT169" s="21"/>
    </row>
    <row r="170" ht="12.75">
      <c r="BT170" s="21"/>
    </row>
    <row r="171" ht="12.75">
      <c r="BT171" s="21"/>
    </row>
    <row r="172" ht="12.75">
      <c r="BT172" s="21"/>
    </row>
    <row r="173" ht="12.75">
      <c r="BT173" s="21"/>
    </row>
    <row r="174" ht="12.75">
      <c r="BT174" s="21"/>
    </row>
    <row r="175" ht="12.75">
      <c r="BT175" s="21"/>
    </row>
    <row r="176" ht="12.75">
      <c r="BT176" s="21"/>
    </row>
    <row r="177" ht="12.75">
      <c r="BT177" s="21"/>
    </row>
    <row r="178" ht="12.75">
      <c r="BT178" s="21"/>
    </row>
    <row r="179" ht="12.75">
      <c r="BT179" s="21"/>
    </row>
    <row r="180" ht="12.75">
      <c r="BT180" s="21"/>
    </row>
    <row r="181" ht="12.75">
      <c r="BT181" s="21"/>
    </row>
    <row r="182" ht="12.75">
      <c r="BT182" s="21"/>
    </row>
    <row r="183" ht="12.75">
      <c r="BT183" s="21"/>
    </row>
    <row r="184" ht="12.75">
      <c r="BT184" s="21"/>
    </row>
    <row r="185" ht="12.75">
      <c r="BT185" s="21"/>
    </row>
    <row r="186" ht="12.75">
      <c r="BT186" s="21"/>
    </row>
    <row r="187" ht="12.75">
      <c r="BT187" s="21"/>
    </row>
    <row r="188" ht="12.75">
      <c r="BT188" s="21"/>
    </row>
    <row r="189" ht="12.75">
      <c r="BT189" s="21"/>
    </row>
    <row r="190" ht="12.75">
      <c r="BT190" s="21"/>
    </row>
    <row r="191" ht="12.75">
      <c r="BT191" s="21"/>
    </row>
    <row r="192" ht="12.75">
      <c r="BT192" s="21"/>
    </row>
    <row r="193" ht="12.75">
      <c r="BT193" s="21"/>
    </row>
    <row r="194" ht="12.75">
      <c r="BT194" s="21"/>
    </row>
    <row r="195" ht="12.75">
      <c r="BT195" s="21"/>
    </row>
    <row r="196" ht="12.75">
      <c r="BT196" s="21"/>
    </row>
    <row r="197" ht="12.75">
      <c r="BT197" s="21"/>
    </row>
    <row r="198" ht="12.75">
      <c r="BT198" s="21"/>
    </row>
    <row r="199" ht="12.75">
      <c r="BT199" s="21"/>
    </row>
    <row r="200" ht="12.75">
      <c r="BT200" s="21"/>
    </row>
    <row r="201" ht="12.75">
      <c r="BT201" s="21"/>
    </row>
    <row r="202" ht="12.75">
      <c r="BT202" s="21"/>
    </row>
    <row r="203" ht="12.75">
      <c r="BT203" s="21"/>
    </row>
    <row r="204" ht="12.75">
      <c r="BT204" s="21"/>
    </row>
    <row r="205" ht="12.75">
      <c r="BT205" s="21"/>
    </row>
    <row r="206" ht="12.75">
      <c r="BT206" s="21"/>
    </row>
    <row r="207" ht="12.75">
      <c r="BT207" s="21"/>
    </row>
    <row r="208" ht="12.75">
      <c r="BT208" s="21"/>
    </row>
    <row r="209" ht="12.75">
      <c r="BT209" s="21"/>
    </row>
    <row r="210" ht="12.75">
      <c r="BT210" s="21"/>
    </row>
    <row r="211" ht="12.75">
      <c r="BT211" s="21"/>
    </row>
    <row r="212" ht="12.75">
      <c r="BT212" s="21"/>
    </row>
    <row r="213" ht="12.75">
      <c r="BT213" s="21"/>
    </row>
    <row r="214" ht="12.75">
      <c r="BT214" s="21"/>
    </row>
    <row r="215" ht="12.75">
      <c r="BT215" s="21"/>
    </row>
    <row r="216" ht="12.75">
      <c r="BT216" s="21"/>
    </row>
    <row r="217" ht="12.75">
      <c r="BT217" s="21"/>
    </row>
    <row r="218" ht="12.75">
      <c r="BT218" s="21"/>
    </row>
    <row r="219" ht="12.75">
      <c r="BT219" s="21"/>
    </row>
    <row r="220" ht="12.75">
      <c r="BT220" s="21"/>
    </row>
    <row r="221" ht="12.75">
      <c r="BT221" s="21"/>
    </row>
    <row r="222" ht="12.75">
      <c r="BT222" s="21"/>
    </row>
    <row r="223" ht="12.75">
      <c r="BT223" s="21"/>
    </row>
    <row r="224" ht="12.75">
      <c r="BT224" s="21"/>
    </row>
    <row r="225" ht="12.75">
      <c r="BT225" s="21"/>
    </row>
    <row r="226" ht="12.75">
      <c r="BT226" s="21"/>
    </row>
    <row r="227" ht="12.75">
      <c r="BT227" s="21"/>
    </row>
    <row r="228" ht="12.75">
      <c r="BT228" s="21"/>
    </row>
    <row r="229" ht="12.75">
      <c r="BT229" s="21"/>
    </row>
    <row r="230" ht="12.75">
      <c r="BT230" s="21"/>
    </row>
    <row r="231" ht="12.75">
      <c r="BT231" s="21"/>
    </row>
    <row r="232" ht="12.75">
      <c r="BT232" s="21"/>
    </row>
    <row r="233" ht="12.75">
      <c r="BT233" s="21"/>
    </row>
    <row r="234" ht="12.75">
      <c r="BT234" s="21"/>
    </row>
    <row r="235" ht="12.75">
      <c r="BT235" s="21"/>
    </row>
    <row r="236" ht="12.75">
      <c r="BT236" s="21"/>
    </row>
    <row r="237" ht="12.75">
      <c r="BT237" s="21"/>
    </row>
    <row r="238" ht="12.75">
      <c r="BT238" s="21"/>
    </row>
    <row r="239" ht="12.75">
      <c r="BT239" s="21"/>
    </row>
    <row r="240" ht="12.75">
      <c r="BT240" s="21"/>
    </row>
    <row r="241" ht="12.75">
      <c r="BT241" s="21"/>
    </row>
    <row r="242" ht="12.75">
      <c r="BT242" s="21"/>
    </row>
    <row r="243" ht="12.75">
      <c r="BT243" s="21"/>
    </row>
    <row r="244" ht="12.75">
      <c r="BT244" s="21"/>
    </row>
    <row r="245" ht="12.75">
      <c r="BT245" s="21"/>
    </row>
    <row r="246" ht="12.75">
      <c r="BT246" s="21"/>
    </row>
    <row r="247" ht="12.75">
      <c r="BT247" s="21"/>
    </row>
    <row r="248" ht="12.75">
      <c r="BT248" s="21"/>
    </row>
    <row r="249" ht="12.75">
      <c r="BT249" s="21"/>
    </row>
    <row r="250" ht="12.75">
      <c r="BT250" s="21"/>
    </row>
    <row r="251" ht="12.75">
      <c r="BT251" s="21"/>
    </row>
    <row r="252" ht="12.75">
      <c r="BT252" s="21"/>
    </row>
    <row r="253" ht="12.75">
      <c r="BT253" s="21"/>
    </row>
    <row r="254" ht="12.75">
      <c r="BT254" s="21"/>
    </row>
    <row r="255" ht="12.75">
      <c r="BT255" s="21"/>
    </row>
    <row r="256" ht="12.75">
      <c r="BT256" s="21"/>
    </row>
    <row r="257" ht="12.75">
      <c r="BT257" s="21"/>
    </row>
    <row r="258" ht="12.75">
      <c r="BT258" s="21"/>
    </row>
    <row r="259" ht="12.75">
      <c r="BT259" s="21"/>
    </row>
    <row r="260" ht="12.75">
      <c r="BT260" s="21"/>
    </row>
    <row r="261" ht="12.75">
      <c r="BT261" s="21"/>
    </row>
    <row r="262" ht="12.75">
      <c r="BT262" s="21"/>
    </row>
    <row r="263" ht="12.75">
      <c r="BT263" s="21"/>
    </row>
    <row r="264" ht="12.75">
      <c r="BT264" s="21"/>
    </row>
    <row r="265" ht="12.75">
      <c r="BT265" s="21"/>
    </row>
    <row r="266" ht="12.75">
      <c r="BT266" s="21"/>
    </row>
    <row r="267" ht="12.75">
      <c r="BT267" s="21"/>
    </row>
    <row r="268" ht="12.75">
      <c r="BT268" s="21"/>
    </row>
    <row r="269" ht="12.75">
      <c r="BT269" s="21"/>
    </row>
    <row r="270" ht="12.75">
      <c r="BT270" s="21"/>
    </row>
    <row r="271" ht="12.75">
      <c r="BT271" s="21"/>
    </row>
    <row r="272" ht="12.75">
      <c r="BT272" s="21"/>
    </row>
    <row r="273" ht="12.75">
      <c r="BT273" s="21"/>
    </row>
    <row r="274" ht="12.75">
      <c r="BT274" s="21"/>
    </row>
    <row r="275" ht="12.75">
      <c r="BT275" s="21"/>
    </row>
    <row r="276" ht="12.75">
      <c r="BT276" s="21"/>
    </row>
    <row r="277" ht="12.75">
      <c r="BT277" s="21"/>
    </row>
    <row r="278" ht="12.75">
      <c r="BT278" s="21"/>
    </row>
    <row r="279" ht="12.75">
      <c r="BT279" s="21"/>
    </row>
    <row r="280" ht="12.75">
      <c r="BT280" s="21"/>
    </row>
    <row r="281" ht="12.75">
      <c r="BT281" s="21"/>
    </row>
    <row r="282" ht="12.75">
      <c r="BT282" s="21"/>
    </row>
    <row r="283" ht="12.75">
      <c r="BT283" s="21"/>
    </row>
    <row r="284" ht="12.75">
      <c r="BT284" s="21"/>
    </row>
    <row r="285" ht="12.75">
      <c r="BT285" s="21"/>
    </row>
    <row r="286" ht="12.75">
      <c r="BT286" s="21"/>
    </row>
    <row r="287" ht="12.75">
      <c r="BT287" s="21"/>
    </row>
    <row r="288" ht="12.75">
      <c r="BT288" s="21"/>
    </row>
    <row r="289" ht="12.75">
      <c r="BT289" s="21"/>
    </row>
    <row r="290" ht="12.75">
      <c r="BT290" s="21"/>
    </row>
    <row r="291" ht="12.75">
      <c r="BT291" s="21"/>
    </row>
    <row r="292" ht="12.75">
      <c r="BT292" s="21"/>
    </row>
    <row r="293" ht="12.75">
      <c r="BT293" s="21"/>
    </row>
    <row r="294" ht="12.75">
      <c r="BT294" s="21"/>
    </row>
    <row r="295" ht="12.75">
      <c r="BT295" s="21"/>
    </row>
    <row r="296" ht="12.75">
      <c r="BT296" s="21"/>
    </row>
    <row r="297" ht="12.75">
      <c r="BT297" s="21"/>
    </row>
    <row r="298" ht="12.75">
      <c r="BT298" s="21"/>
    </row>
    <row r="299" ht="12.75">
      <c r="BT299" s="21"/>
    </row>
    <row r="300" ht="12.75">
      <c r="BT300" s="21"/>
    </row>
    <row r="301" ht="12.75">
      <c r="BT301" s="21"/>
    </row>
    <row r="302" ht="12.75">
      <c r="BT302" s="21"/>
    </row>
    <row r="303" ht="12.75">
      <c r="BT303" s="21"/>
    </row>
    <row r="304" ht="12.75">
      <c r="BT304" s="21"/>
    </row>
    <row r="305" ht="12.75">
      <c r="BT305" s="21"/>
    </row>
    <row r="306" ht="12.75">
      <c r="BT306" s="21"/>
    </row>
    <row r="307" ht="12.75">
      <c r="BT307" s="21"/>
    </row>
    <row r="308" ht="12.75">
      <c r="BT308" s="21"/>
    </row>
    <row r="309" ht="12.75">
      <c r="BT309" s="21"/>
    </row>
    <row r="310" ht="12.75">
      <c r="BT310" s="21"/>
    </row>
    <row r="311" ht="12.75">
      <c r="BT311" s="21"/>
    </row>
    <row r="312" ht="12.75">
      <c r="BT312" s="21"/>
    </row>
    <row r="313" ht="12.75">
      <c r="BT313" s="21"/>
    </row>
    <row r="314" ht="12.75">
      <c r="BT314" s="21"/>
    </row>
    <row r="315" ht="12.75">
      <c r="BT315" s="21"/>
    </row>
    <row r="316" ht="12.75">
      <c r="BT316" s="21"/>
    </row>
    <row r="317" ht="12.75">
      <c r="BT317" s="21"/>
    </row>
    <row r="318" ht="12.75">
      <c r="BT318" s="21"/>
    </row>
    <row r="319" ht="12.75">
      <c r="BT319" s="21"/>
    </row>
    <row r="320" ht="12.75">
      <c r="BT320" s="21"/>
    </row>
    <row r="321" ht="12.75">
      <c r="BT321" s="21"/>
    </row>
    <row r="322" ht="12.75">
      <c r="BT322" s="21"/>
    </row>
    <row r="323" ht="12.75">
      <c r="BT323" s="21"/>
    </row>
    <row r="324" ht="12.75">
      <c r="BT324" s="21"/>
    </row>
    <row r="325" ht="12.75">
      <c r="BT325" s="21"/>
    </row>
    <row r="326" ht="12.75">
      <c r="BT326" s="21"/>
    </row>
    <row r="327" ht="12.75">
      <c r="BT327" s="21"/>
    </row>
    <row r="328" ht="12.75">
      <c r="BT328" s="21"/>
    </row>
    <row r="329" ht="12.75">
      <c r="BT329" s="21"/>
    </row>
    <row r="330" ht="12.75">
      <c r="BT330" s="21"/>
    </row>
    <row r="331" ht="12.75">
      <c r="BT331" s="21"/>
    </row>
    <row r="332" ht="12.75">
      <c r="BT332" s="21"/>
    </row>
    <row r="333" ht="12.75">
      <c r="BT333" s="21"/>
    </row>
    <row r="334" ht="12.75">
      <c r="BT334" s="21"/>
    </row>
    <row r="335" ht="12.75">
      <c r="BT335" s="21"/>
    </row>
    <row r="336" ht="12.75">
      <c r="BT336" s="21"/>
    </row>
    <row r="337" ht="12.75">
      <c r="BT337" s="21"/>
    </row>
    <row r="338" ht="12.75">
      <c r="BT338" s="21"/>
    </row>
    <row r="339" ht="12.75">
      <c r="BT339" s="21"/>
    </row>
    <row r="340" ht="12.75">
      <c r="BT340" s="21"/>
    </row>
    <row r="341" ht="12.75">
      <c r="BT341" s="21"/>
    </row>
    <row r="342" ht="12.75">
      <c r="BT342" s="21"/>
    </row>
    <row r="343" ht="12.75">
      <c r="BT343" s="21"/>
    </row>
    <row r="344" ht="12.75">
      <c r="BT344" s="21"/>
    </row>
    <row r="345" ht="12.75">
      <c r="BT345" s="21"/>
    </row>
    <row r="346" ht="12.75">
      <c r="BT346" s="21"/>
    </row>
    <row r="347" ht="12.75">
      <c r="BT347" s="21"/>
    </row>
    <row r="348" ht="12.75">
      <c r="BT348" s="21"/>
    </row>
    <row r="349" ht="12.75">
      <c r="BT349" s="21"/>
    </row>
    <row r="350" ht="12.75">
      <c r="BT350" s="21"/>
    </row>
    <row r="351" ht="12.75">
      <c r="BT351" s="21"/>
    </row>
    <row r="352" ht="12.75">
      <c r="BT352" s="21"/>
    </row>
    <row r="353" ht="12.75">
      <c r="BT353" s="21"/>
    </row>
    <row r="354" ht="12.75">
      <c r="BT354" s="21"/>
    </row>
    <row r="355" ht="12.75">
      <c r="BT355" s="21"/>
    </row>
    <row r="356" ht="12.75">
      <c r="BT356" s="21"/>
    </row>
    <row r="357" ht="12.75">
      <c r="BT357" s="21"/>
    </row>
    <row r="358" ht="12.75">
      <c r="BT358" s="21"/>
    </row>
    <row r="359" ht="12.75">
      <c r="BT359" s="21"/>
    </row>
    <row r="360" ht="12.75">
      <c r="BT360" s="21"/>
    </row>
    <row r="361" ht="12.75">
      <c r="BT361" s="21"/>
    </row>
    <row r="362" ht="12.75">
      <c r="BT362" s="21"/>
    </row>
    <row r="363" ht="12.75">
      <c r="BT363" s="21"/>
    </row>
    <row r="364" ht="12.75">
      <c r="BT364" s="21"/>
    </row>
    <row r="365" ht="12.75">
      <c r="BT365" s="21"/>
    </row>
    <row r="366" ht="12.75">
      <c r="BT366" s="21"/>
    </row>
    <row r="367" ht="12.75">
      <c r="BT367" s="21"/>
    </row>
    <row r="368" ht="12.75">
      <c r="BT368" s="21"/>
    </row>
    <row r="369" ht="12.75">
      <c r="BT369" s="21"/>
    </row>
    <row r="370" ht="12.75">
      <c r="BT370" s="21"/>
    </row>
    <row r="371" ht="12.75">
      <c r="BT371" s="21"/>
    </row>
    <row r="372" ht="12.75">
      <c r="BT372" s="21"/>
    </row>
    <row r="373" ht="12.75">
      <c r="BT373" s="21"/>
    </row>
    <row r="374" ht="12.75">
      <c r="BT374" s="21"/>
    </row>
    <row r="375" ht="12.75">
      <c r="BT375" s="21"/>
    </row>
    <row r="376" ht="12.75">
      <c r="BT376" s="21"/>
    </row>
    <row r="377" ht="12.75">
      <c r="BT377" s="21"/>
    </row>
    <row r="378" ht="12.75">
      <c r="BT378" s="21"/>
    </row>
    <row r="379" ht="12.75">
      <c r="BT379" s="21"/>
    </row>
    <row r="380" ht="12.75">
      <c r="BT380" s="21"/>
    </row>
    <row r="381" ht="12.75">
      <c r="BT381" s="21"/>
    </row>
    <row r="382" ht="12.75">
      <c r="BT382" s="21"/>
    </row>
    <row r="383" ht="12.75">
      <c r="BT383" s="21"/>
    </row>
    <row r="384" ht="12.75">
      <c r="BT384" s="21"/>
    </row>
    <row r="385" ht="12.75">
      <c r="BT385" s="21"/>
    </row>
    <row r="386" ht="12.75">
      <c r="BT386" s="21"/>
    </row>
    <row r="387" ht="12.75">
      <c r="BT387" s="21"/>
    </row>
    <row r="388" ht="12.75">
      <c r="BT388" s="21"/>
    </row>
    <row r="389" ht="12.75">
      <c r="BT389" s="21"/>
    </row>
    <row r="390" ht="12.75">
      <c r="BT390" s="21"/>
    </row>
    <row r="391" ht="12.75">
      <c r="BT391" s="21"/>
    </row>
    <row r="392" ht="12.75">
      <c r="BT392" s="21"/>
    </row>
    <row r="393" ht="12.75">
      <c r="BT393" s="21"/>
    </row>
    <row r="394" ht="12.75">
      <c r="BT394" s="21"/>
    </row>
    <row r="395" ht="12.75">
      <c r="BT395" s="21"/>
    </row>
    <row r="396" ht="12.75">
      <c r="BT396" s="21"/>
    </row>
    <row r="397" ht="12.75">
      <c r="BT397" s="21"/>
    </row>
    <row r="398" ht="12.75">
      <c r="BT398" s="21"/>
    </row>
    <row r="399" ht="12.75">
      <c r="BT399" s="21"/>
    </row>
    <row r="400" ht="12.75">
      <c r="BT400" s="21"/>
    </row>
    <row r="401" ht="12.75">
      <c r="BT401" s="21"/>
    </row>
    <row r="402" ht="12.75">
      <c r="BT402" s="21"/>
    </row>
    <row r="403" ht="12.75">
      <c r="BT403" s="21"/>
    </row>
    <row r="404" ht="12.75">
      <c r="BT404" s="21"/>
    </row>
    <row r="405" ht="12.75">
      <c r="BT405" s="21"/>
    </row>
    <row r="406" ht="12.75">
      <c r="BT406" s="21"/>
    </row>
    <row r="407" ht="12.75">
      <c r="BT407" s="21"/>
    </row>
    <row r="408" ht="12.75">
      <c r="BT408" s="21"/>
    </row>
    <row r="409" ht="12.75">
      <c r="BT409" s="21"/>
    </row>
    <row r="410" ht="12.75">
      <c r="BT410" s="21"/>
    </row>
    <row r="411" ht="12.75">
      <c r="BT411" s="21"/>
    </row>
    <row r="412" ht="12.75">
      <c r="BT412" s="21"/>
    </row>
    <row r="413" ht="12.75">
      <c r="BT413" s="21"/>
    </row>
    <row r="414" ht="12.75">
      <c r="BT414" s="21"/>
    </row>
    <row r="415" ht="12.75">
      <c r="BT415" s="21"/>
    </row>
    <row r="416" ht="12.75">
      <c r="BT416" s="21"/>
    </row>
    <row r="417" ht="12.75">
      <c r="BT417" s="21"/>
    </row>
    <row r="418" ht="12.75">
      <c r="BT418" s="21"/>
    </row>
    <row r="419" ht="12.75">
      <c r="BT419" s="21"/>
    </row>
    <row r="420" ht="12.75">
      <c r="BT420" s="21"/>
    </row>
    <row r="421" ht="12.75">
      <c r="BT421" s="21"/>
    </row>
    <row r="422" ht="12.75">
      <c r="BT422" s="21"/>
    </row>
    <row r="423" ht="12.75">
      <c r="BT423" s="21"/>
    </row>
    <row r="424" ht="12.75">
      <c r="BT424" s="21"/>
    </row>
    <row r="425" ht="12.75">
      <c r="BT425" s="21"/>
    </row>
    <row r="426" ht="12.75">
      <c r="BT426" s="21"/>
    </row>
    <row r="427" ht="12.75">
      <c r="BT427" s="21"/>
    </row>
    <row r="428" ht="12.75">
      <c r="BT428" s="21"/>
    </row>
    <row r="429" ht="12.75">
      <c r="BT429" s="21"/>
    </row>
    <row r="430" ht="12.75">
      <c r="BT430" s="21"/>
    </row>
    <row r="431" ht="12.75">
      <c r="BT431" s="21"/>
    </row>
    <row r="432" ht="12.75">
      <c r="BT432" s="21"/>
    </row>
    <row r="433" ht="12.75">
      <c r="BT433" s="21"/>
    </row>
    <row r="434" ht="12.75">
      <c r="BT434" s="21"/>
    </row>
    <row r="435" ht="12.75">
      <c r="BT435" s="21"/>
    </row>
    <row r="436" ht="12.75">
      <c r="BT436" s="21"/>
    </row>
    <row r="437" ht="12.75">
      <c r="BT437" s="21"/>
    </row>
    <row r="438" ht="12.75">
      <c r="BT438" s="21"/>
    </row>
    <row r="439" ht="12.75">
      <c r="BT439" s="21"/>
    </row>
    <row r="440" ht="12.75">
      <c r="BT440" s="21"/>
    </row>
    <row r="441" ht="12.75">
      <c r="BT441" s="21"/>
    </row>
    <row r="442" ht="12.75">
      <c r="BT442" s="21"/>
    </row>
    <row r="443" ht="12.75">
      <c r="BT443" s="21"/>
    </row>
    <row r="444" ht="12.75">
      <c r="BT444" s="21"/>
    </row>
    <row r="445" ht="12.75">
      <c r="BT445" s="21"/>
    </row>
    <row r="446" ht="12.75">
      <c r="BT446" s="21"/>
    </row>
    <row r="447" ht="12.75">
      <c r="BT447" s="21"/>
    </row>
    <row r="448" ht="12.75">
      <c r="BT448" s="21"/>
    </row>
    <row r="449" ht="12.75">
      <c r="BT449" s="21"/>
    </row>
    <row r="450" ht="12.75">
      <c r="BT450" s="21"/>
    </row>
    <row r="451" ht="12.75">
      <c r="BT451" s="21"/>
    </row>
    <row r="452" ht="12.75">
      <c r="BT452" s="21"/>
    </row>
    <row r="453" ht="12.75">
      <c r="BT453" s="21"/>
    </row>
    <row r="454" ht="12.75">
      <c r="BT454" s="21"/>
    </row>
    <row r="455" ht="12.75">
      <c r="BT455" s="21"/>
    </row>
    <row r="456" ht="12.75">
      <c r="BT456" s="21"/>
    </row>
    <row r="457" ht="12.75">
      <c r="BT457" s="21"/>
    </row>
    <row r="458" ht="12.75">
      <c r="BT458" s="21"/>
    </row>
    <row r="459" ht="12.75">
      <c r="BT459" s="21"/>
    </row>
    <row r="460" ht="12.75">
      <c r="BT460" s="21"/>
    </row>
    <row r="461" ht="12.75">
      <c r="BT461" s="21"/>
    </row>
    <row r="462" ht="12.75">
      <c r="BT462" s="21"/>
    </row>
    <row r="463" ht="12.75">
      <c r="BT463" s="21"/>
    </row>
    <row r="464" ht="12.75">
      <c r="BT464" s="21"/>
    </row>
    <row r="465" ht="12.75">
      <c r="BT465" s="21"/>
    </row>
    <row r="466" ht="12.75">
      <c r="BT466" s="21"/>
    </row>
    <row r="467" ht="12.75">
      <c r="BT467" s="21"/>
    </row>
    <row r="468" ht="12.75">
      <c r="BT468" s="21"/>
    </row>
    <row r="469" ht="12.75">
      <c r="BT469" s="21"/>
    </row>
    <row r="470" ht="12.75">
      <c r="BT470" s="21"/>
    </row>
    <row r="471" ht="12.75">
      <c r="BT471" s="21"/>
    </row>
    <row r="472" ht="12.75">
      <c r="BT472" s="21"/>
    </row>
    <row r="473" ht="12.75">
      <c r="BT473" s="21"/>
    </row>
    <row r="474" ht="12.75">
      <c r="BT474" s="21"/>
    </row>
    <row r="475" ht="12.75">
      <c r="BT475" s="21"/>
    </row>
    <row r="476" ht="12.75">
      <c r="BT476" s="21"/>
    </row>
    <row r="477" ht="12.75">
      <c r="BT477" s="21"/>
    </row>
    <row r="478" ht="12.75">
      <c r="BT478" s="21"/>
    </row>
    <row r="479" ht="12.75">
      <c r="BT479" s="21"/>
    </row>
    <row r="480" ht="12.75">
      <c r="BT480" s="21"/>
    </row>
    <row r="481" ht="12.75">
      <c r="BT481" s="21"/>
    </row>
    <row r="482" ht="12.75">
      <c r="BT482" s="21"/>
    </row>
    <row r="483" ht="12.75">
      <c r="BT483" s="21"/>
    </row>
    <row r="484" ht="12.75">
      <c r="BT484" s="21"/>
    </row>
    <row r="485" ht="12.75">
      <c r="BT485" s="21"/>
    </row>
    <row r="486" ht="12.75">
      <c r="BT486" s="21"/>
    </row>
    <row r="487" ht="12.75">
      <c r="BT487" s="21"/>
    </row>
    <row r="488" ht="12.75">
      <c r="BT488" s="21"/>
    </row>
    <row r="489" ht="12.75">
      <c r="BT489" s="21"/>
    </row>
    <row r="490" ht="12.75">
      <c r="BT490" s="21"/>
    </row>
    <row r="491" ht="12.75">
      <c r="BT491" s="21"/>
    </row>
    <row r="492" ht="12.75">
      <c r="BT492" s="21"/>
    </row>
    <row r="493" ht="12.75">
      <c r="BT493" s="21"/>
    </row>
    <row r="494" ht="12.75">
      <c r="BT494" s="21"/>
    </row>
    <row r="495" ht="12.75">
      <c r="BT495" s="21"/>
    </row>
    <row r="496" ht="12.75">
      <c r="BT496" s="21"/>
    </row>
    <row r="497" ht="12.75">
      <c r="BT497" s="21"/>
    </row>
    <row r="498" ht="12.75">
      <c r="BT498" s="21"/>
    </row>
    <row r="499" ht="12.75">
      <c r="BT499" s="21"/>
    </row>
    <row r="500" ht="12.75">
      <c r="BT500" s="21"/>
    </row>
    <row r="501" ht="12.75">
      <c r="BT501" s="21"/>
    </row>
    <row r="502" ht="12.75">
      <c r="BT502" s="21"/>
    </row>
    <row r="503" ht="12.75">
      <c r="BT503" s="21"/>
    </row>
    <row r="504" ht="12.75">
      <c r="BT504" s="21"/>
    </row>
    <row r="505" ht="12.75">
      <c r="BT505" s="21"/>
    </row>
    <row r="506" ht="12.75">
      <c r="BT506" s="21"/>
    </row>
    <row r="507" ht="12.75">
      <c r="BT507" s="21"/>
    </row>
    <row r="508" ht="12.75">
      <c r="BT508" s="21"/>
    </row>
    <row r="509" ht="12.75">
      <c r="BT509" s="21"/>
    </row>
    <row r="510" ht="12.75">
      <c r="BT510" s="21"/>
    </row>
    <row r="511" ht="12.75">
      <c r="BT511" s="21"/>
    </row>
    <row r="512" ht="12.75">
      <c r="BT512" s="21"/>
    </row>
    <row r="513" ht="12.75">
      <c r="BT513" s="21"/>
    </row>
    <row r="514" ht="12.75">
      <c r="BT514" s="21"/>
    </row>
    <row r="515" ht="12.75">
      <c r="BT515" s="21"/>
    </row>
    <row r="516" ht="12.75">
      <c r="BT516" s="21"/>
    </row>
    <row r="517" ht="12.75">
      <c r="BT517" s="21"/>
    </row>
    <row r="518" ht="12.75">
      <c r="BT518" s="21"/>
    </row>
    <row r="519" ht="12.75">
      <c r="BT519" s="21"/>
    </row>
    <row r="520" ht="12.75">
      <c r="BT520" s="21"/>
    </row>
    <row r="521" ht="12.75">
      <c r="BT521" s="21"/>
    </row>
    <row r="522" ht="12.75">
      <c r="BT522" s="21"/>
    </row>
    <row r="523" ht="12.75">
      <c r="BT523" s="21"/>
    </row>
    <row r="524" ht="12.75">
      <c r="BT524" s="21"/>
    </row>
    <row r="525" ht="12.75">
      <c r="BT525" s="21"/>
    </row>
    <row r="526" ht="12.75">
      <c r="BT526" s="21"/>
    </row>
    <row r="527" ht="12.75">
      <c r="BT527" s="21"/>
    </row>
    <row r="528" ht="12.75">
      <c r="BT528" s="21"/>
    </row>
    <row r="529" ht="12.75">
      <c r="BT529" s="21"/>
    </row>
    <row r="530" ht="12.75">
      <c r="BT530" s="21"/>
    </row>
    <row r="531" ht="12.75">
      <c r="BT531" s="21"/>
    </row>
    <row r="532" ht="12.75">
      <c r="BT532" s="21"/>
    </row>
    <row r="533" ht="12.75">
      <c r="BT533" s="21"/>
    </row>
    <row r="534" ht="12.75">
      <c r="BT534" s="21"/>
    </row>
    <row r="535" ht="12.75">
      <c r="BT535" s="21"/>
    </row>
    <row r="536" ht="12.75">
      <c r="BT536" s="21"/>
    </row>
    <row r="537" ht="12.75">
      <c r="BT537" s="21"/>
    </row>
    <row r="538" ht="12.75">
      <c r="BT538" s="21"/>
    </row>
    <row r="539" ht="12.75">
      <c r="BT539" s="21"/>
    </row>
    <row r="540" ht="12.75">
      <c r="BT540" s="21"/>
    </row>
    <row r="541" ht="12.75">
      <c r="BT541" s="21"/>
    </row>
    <row r="542" ht="12.75">
      <c r="BT542" s="21"/>
    </row>
    <row r="543" ht="12.75">
      <c r="BT543" s="21"/>
    </row>
    <row r="544" ht="12.75">
      <c r="BT544" s="21"/>
    </row>
    <row r="545" ht="12.75">
      <c r="BT545" s="21"/>
    </row>
    <row r="546" ht="12.75">
      <c r="BT546" s="21"/>
    </row>
    <row r="547" ht="12.75">
      <c r="BT547" s="21"/>
    </row>
    <row r="548" ht="12.75">
      <c r="BT548" s="21"/>
    </row>
    <row r="549" ht="12.75">
      <c r="BT549" s="21"/>
    </row>
    <row r="550" ht="12.75">
      <c r="BT550" s="21"/>
    </row>
    <row r="551" ht="12.75">
      <c r="BT551" s="21"/>
    </row>
    <row r="552" ht="12.75">
      <c r="BT552" s="21"/>
    </row>
    <row r="553" ht="12.75">
      <c r="BT553" s="21"/>
    </row>
    <row r="554" ht="12.75">
      <c r="BT554" s="21"/>
    </row>
    <row r="555" ht="12.75">
      <c r="BT555" s="21"/>
    </row>
    <row r="556" ht="12.75">
      <c r="BT556" s="21"/>
    </row>
    <row r="557" ht="12.75">
      <c r="BT557" s="21"/>
    </row>
    <row r="558" ht="12.75">
      <c r="BT558" s="21"/>
    </row>
    <row r="559" ht="12.75">
      <c r="BT559" s="21"/>
    </row>
    <row r="560" ht="12.75">
      <c r="BT560" s="21"/>
    </row>
    <row r="561" ht="12.75">
      <c r="BT561" s="21"/>
    </row>
    <row r="562" ht="12.75">
      <c r="BT562" s="21"/>
    </row>
    <row r="563" ht="12.75">
      <c r="BT563" s="21"/>
    </row>
    <row r="564" ht="12.75">
      <c r="BT564" s="21"/>
    </row>
    <row r="565" ht="12.75">
      <c r="BT565" s="21"/>
    </row>
    <row r="566" ht="12.75">
      <c r="BT566" s="21"/>
    </row>
    <row r="567" ht="12.75">
      <c r="BT567" s="21"/>
    </row>
    <row r="568" ht="12.75">
      <c r="BT568" s="21"/>
    </row>
    <row r="569" ht="12.75">
      <c r="BT569" s="21"/>
    </row>
    <row r="570" ht="12.75">
      <c r="BT570" s="21"/>
    </row>
    <row r="571" ht="12.75">
      <c r="BT571" s="21"/>
    </row>
    <row r="572" ht="12.75">
      <c r="BT572" s="21"/>
    </row>
    <row r="573" ht="12.75">
      <c r="BT573" s="21"/>
    </row>
    <row r="574" ht="12.75">
      <c r="BT574" s="21"/>
    </row>
    <row r="575" ht="12.75">
      <c r="BT575" s="21"/>
    </row>
    <row r="576" ht="12.75">
      <c r="BT576" s="21"/>
    </row>
    <row r="577" ht="12.75">
      <c r="BT577" s="21"/>
    </row>
    <row r="578" ht="12.75">
      <c r="BT578" s="21"/>
    </row>
    <row r="579" ht="12.75">
      <c r="BT579" s="21"/>
    </row>
    <row r="580" ht="12.75">
      <c r="BT580" s="21"/>
    </row>
    <row r="581" ht="12.75">
      <c r="BT581" s="21"/>
    </row>
    <row r="582" ht="12.75">
      <c r="BT582" s="21"/>
    </row>
    <row r="583" ht="12.75">
      <c r="BT583" s="21"/>
    </row>
    <row r="584" ht="12.75">
      <c r="BT584" s="21"/>
    </row>
    <row r="585" ht="12.75">
      <c r="BT585" s="21"/>
    </row>
    <row r="586" ht="12.75">
      <c r="BT586" s="21"/>
    </row>
    <row r="587" ht="12.75">
      <c r="BT587" s="21"/>
    </row>
    <row r="588" ht="12.75">
      <c r="BT588" s="21"/>
    </row>
    <row r="589" ht="12.75">
      <c r="BT589" s="21"/>
    </row>
    <row r="590" ht="12.75">
      <c r="BT590" s="21"/>
    </row>
    <row r="591" ht="12.75">
      <c r="BT591" s="21"/>
    </row>
    <row r="592" ht="12.75">
      <c r="BT592" s="21"/>
    </row>
    <row r="593" ht="12.75">
      <c r="BT593" s="21"/>
    </row>
    <row r="594" ht="12.75">
      <c r="BT594" s="21"/>
    </row>
    <row r="595" ht="12.75">
      <c r="BT595" s="21"/>
    </row>
    <row r="596" ht="12.75">
      <c r="BT596" s="21"/>
    </row>
    <row r="597" ht="12.75">
      <c r="BT597" s="21"/>
    </row>
    <row r="598" ht="12.75">
      <c r="BT598" s="21"/>
    </row>
    <row r="599" ht="12.75">
      <c r="BT599" s="21"/>
    </row>
    <row r="600" ht="12.75">
      <c r="BT600" s="21"/>
    </row>
    <row r="601" ht="12.75">
      <c r="BT601" s="21"/>
    </row>
    <row r="602" ht="12.75">
      <c r="BT602" s="21"/>
    </row>
    <row r="603" ht="12.75">
      <c r="BT603" s="21"/>
    </row>
    <row r="604" ht="12.75">
      <c r="BT604" s="21"/>
    </row>
    <row r="605" ht="12.75">
      <c r="BT605" s="21"/>
    </row>
    <row r="606" ht="12.75">
      <c r="BT606" s="21"/>
    </row>
    <row r="607" ht="12.75">
      <c r="BT607" s="21"/>
    </row>
    <row r="608" ht="12.75">
      <c r="BT608" s="21"/>
    </row>
    <row r="609" ht="12.75">
      <c r="BT609" s="21"/>
    </row>
    <row r="610" ht="12.75">
      <c r="BT610" s="21"/>
    </row>
    <row r="611" ht="12.75">
      <c r="BT611" s="21"/>
    </row>
    <row r="612" ht="12.75">
      <c r="BT612" s="21"/>
    </row>
    <row r="613" ht="12.75">
      <c r="BT613" s="21"/>
    </row>
    <row r="614" ht="12.75">
      <c r="BT614" s="21"/>
    </row>
    <row r="615" ht="12.75">
      <c r="BT615" s="21"/>
    </row>
    <row r="616" ht="12.75">
      <c r="BT616" s="21"/>
    </row>
    <row r="617" ht="12.75">
      <c r="BT617" s="21"/>
    </row>
    <row r="618" ht="12.75">
      <c r="BT618" s="21"/>
    </row>
    <row r="619" ht="12.75">
      <c r="BT619" s="21"/>
    </row>
    <row r="620" ht="12.75">
      <c r="BT620" s="21"/>
    </row>
    <row r="621" ht="12.75">
      <c r="BT621" s="21"/>
    </row>
    <row r="622" ht="12.75">
      <c r="BT622" s="21"/>
    </row>
    <row r="623" ht="12.75">
      <c r="BT623" s="21"/>
    </row>
    <row r="624" ht="12.75">
      <c r="BT624" s="21"/>
    </row>
    <row r="625" ht="12.75">
      <c r="BT625" s="21"/>
    </row>
    <row r="626" ht="12.75">
      <c r="BT626" s="21"/>
    </row>
    <row r="627" ht="12.75">
      <c r="BT627" s="21"/>
    </row>
    <row r="628" ht="12.75">
      <c r="BT628" s="21"/>
    </row>
    <row r="629" ht="12.75">
      <c r="BT629" s="21"/>
    </row>
    <row r="630" ht="12.75">
      <c r="BT630" s="21"/>
    </row>
    <row r="631" ht="12.75">
      <c r="BT631" s="21"/>
    </row>
    <row r="632" ht="12.75">
      <c r="BT632" s="21"/>
    </row>
  </sheetData>
  <sheetProtection/>
  <mergeCells count="40">
    <mergeCell ref="C40:I40"/>
    <mergeCell ref="J40:BT40"/>
    <mergeCell ref="A40:B40"/>
    <mergeCell ref="A39:B39"/>
    <mergeCell ref="I6:I8"/>
    <mergeCell ref="K4:K8"/>
    <mergeCell ref="M5:BT5"/>
    <mergeCell ref="B35:BT35"/>
    <mergeCell ref="C39:I39"/>
    <mergeCell ref="J39:BT39"/>
    <mergeCell ref="C4:C8"/>
    <mergeCell ref="S4:BT4"/>
    <mergeCell ref="J6:J8"/>
    <mergeCell ref="T2:BT2"/>
    <mergeCell ref="E3:E8"/>
    <mergeCell ref="M3:BT3"/>
    <mergeCell ref="F4:F8"/>
    <mergeCell ref="H6:H8"/>
    <mergeCell ref="H5:J5"/>
    <mergeCell ref="G4:J4"/>
    <mergeCell ref="B50:T50"/>
    <mergeCell ref="B45:K45"/>
    <mergeCell ref="B46:T46"/>
    <mergeCell ref="B47:K47"/>
    <mergeCell ref="B48:T48"/>
    <mergeCell ref="G5:G8"/>
    <mergeCell ref="C49:L49"/>
    <mergeCell ref="A21:BT21"/>
    <mergeCell ref="D4:D8"/>
    <mergeCell ref="B10:BT10"/>
    <mergeCell ref="A22:BT22"/>
    <mergeCell ref="B3:B8"/>
    <mergeCell ref="M4:N4"/>
    <mergeCell ref="Q4:R4"/>
    <mergeCell ref="M7:BT7"/>
    <mergeCell ref="A3:A8"/>
    <mergeCell ref="C3:D3"/>
    <mergeCell ref="O4:P4"/>
    <mergeCell ref="F3:K3"/>
    <mergeCell ref="L4:L8"/>
  </mergeCells>
  <printOptions horizontalCentered="1"/>
  <pageMargins left="0.1968503937007874" right="0" top="0.3937007874015748" bottom="0" header="0.1968503937007874" footer="0.31496062992125984"/>
  <pageSetup orientation="portrait" paperSize="9" scale="50" r:id="rId2"/>
  <ignoredErrors>
    <ignoredError sqref="K1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625" style="0" customWidth="1"/>
    <col min="2" max="2" width="37.50390625" style="0" customWidth="1"/>
    <col min="3" max="4" width="6.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50390625" style="0" customWidth="1"/>
    <col min="11" max="11" width="5.625" style="0" customWidth="1"/>
    <col min="12" max="12" width="4.50390625" style="0" customWidth="1"/>
    <col min="13" max="13" width="6.125" style="0" customWidth="1"/>
    <col min="14" max="14" width="5.875" style="0" customWidth="1"/>
    <col min="15" max="17" width="4.375" style="0" customWidth="1"/>
    <col min="18" max="19" width="4.125" style="0" customWidth="1"/>
    <col min="20" max="22" width="4.50390625" style="0" customWidth="1"/>
    <col min="23" max="23" width="4.37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321" t="s">
        <v>233</v>
      </c>
      <c r="D2" s="322"/>
      <c r="E2" s="322"/>
      <c r="F2" s="322"/>
      <c r="G2" s="323"/>
      <c r="H2" s="321" t="s">
        <v>0</v>
      </c>
      <c r="I2" s="322"/>
      <c r="J2" s="322"/>
      <c r="K2" s="322"/>
      <c r="L2" s="322"/>
      <c r="M2" s="322"/>
      <c r="N2" s="323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324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325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325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318" t="s">
        <v>249</v>
      </c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20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326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6.2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2019-12-05T12:19:52Z</cp:lastPrinted>
  <dcterms:created xsi:type="dcterms:W3CDTF">1999-02-26T10:19:35Z</dcterms:created>
  <dcterms:modified xsi:type="dcterms:W3CDTF">2024-04-07T13:20:54Z</dcterms:modified>
  <cp:category/>
  <cp:version/>
  <cp:contentType/>
  <cp:contentStatus/>
</cp:coreProperties>
</file>